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רבעוניות-אקסל\רבעון רביעי 2019\אתר אינטרנט\"/>
    </mc:Choice>
  </mc:AlternateContent>
  <bookViews>
    <workbookView xWindow="-15" yWindow="165" windowWidth="19440" windowHeight="11850" tabRatio="880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קונצרני'!$B$6:$U$32</definedName>
    <definedName name="_xlnm.Print_Area" localSheetId="9">אופציות!$B$6:$L$41</definedName>
    <definedName name="_xlnm.Print_Area" localSheetId="21">הלוואות!$B$6:$Q$53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מקרקעין'!$B$6:$I$21</definedName>
    <definedName name="_xlnm.Print_Area" localSheetId="10">'חוזים עתידיים'!$B$6:$I$18</definedName>
    <definedName name="_xlnm.Print_Area" localSheetId="26">'יתרת התחייבות להשקעה'!$B$1:$D$16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מזומנים!$B$1:$L$44</definedName>
    <definedName name="_xlnm.Print_Area" localSheetId="5">מניות!$B$6:$O$32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6">'קרנות סל'!$B$6:$N$44</definedName>
    <definedName name="_xlnm.Print_Area" localSheetId="2">'תעודות התחייבות ממשלתיות'!$B$6:$R$29</definedName>
    <definedName name="_xlnm.Print_Area" localSheetId="3">'תעודות חוב מסחריות '!$B$6:$U$29</definedName>
  </definedNames>
  <calcPr calcId="152511"/>
</workbook>
</file>

<file path=xl/calcChain.xml><?xml version="1.0" encoding="utf-8"?>
<calcChain xmlns="http://schemas.openxmlformats.org/spreadsheetml/2006/main">
  <c r="K28" i="64" l="1"/>
  <c r="M52" i="63" l="1"/>
  <c r="M56" i="63"/>
  <c r="M60" i="63"/>
  <c r="M64" i="63"/>
  <c r="M33" i="63"/>
  <c r="M37" i="63"/>
  <c r="M23" i="63"/>
  <c r="M26" i="63"/>
  <c r="M27" i="63"/>
  <c r="M21" i="63"/>
  <c r="M16" i="63"/>
  <c r="M19" i="63"/>
  <c r="M15" i="63"/>
  <c r="N11" i="63"/>
  <c r="K11" i="63"/>
  <c r="M49" i="63" s="1"/>
  <c r="H11" i="63"/>
  <c r="H47" i="63"/>
  <c r="H46" i="63"/>
  <c r="J47" i="63"/>
  <c r="J46" i="63" s="1"/>
  <c r="I11" i="81"/>
  <c r="I10" i="81"/>
  <c r="K11" i="81"/>
  <c r="K10" i="81"/>
  <c r="M22" i="63" l="1"/>
  <c r="M36" i="63"/>
  <c r="M32" i="63"/>
  <c r="M63" i="63"/>
  <c r="M59" i="63"/>
  <c r="M55" i="63"/>
  <c r="M51" i="63"/>
  <c r="M18" i="63"/>
  <c r="M30" i="63"/>
  <c r="M25" i="63"/>
  <c r="M39" i="63"/>
  <c r="M35" i="63"/>
  <c r="M31" i="63"/>
  <c r="M62" i="63"/>
  <c r="M58" i="63"/>
  <c r="M54" i="63"/>
  <c r="M50" i="63"/>
  <c r="M17" i="63"/>
  <c r="M28" i="63"/>
  <c r="M24" i="63"/>
  <c r="M38" i="63"/>
  <c r="M34" i="63"/>
  <c r="M48" i="63"/>
  <c r="M61" i="63"/>
  <c r="M57" i="63"/>
  <c r="M53" i="63"/>
  <c r="L14" i="58"/>
  <c r="L15" i="58"/>
  <c r="L16" i="58"/>
  <c r="L17" i="58"/>
  <c r="L18" i="58"/>
  <c r="L19" i="58"/>
  <c r="L20" i="58"/>
  <c r="L21" i="58"/>
  <c r="L22" i="58"/>
  <c r="L13" i="58"/>
  <c r="K14" i="58"/>
  <c r="K15" i="58"/>
  <c r="K16" i="58"/>
  <c r="K17" i="58"/>
  <c r="K18" i="58"/>
  <c r="K19" i="58"/>
  <c r="K20" i="58"/>
  <c r="K21" i="58"/>
  <c r="K22" i="58"/>
  <c r="K13" i="58" l="1"/>
  <c r="C10" i="84" l="1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</calcChain>
</file>

<file path=xl/sharedStrings.xml><?xml version="1.0" encoding="utf-8"?>
<sst xmlns="http://schemas.openxmlformats.org/spreadsheetml/2006/main" count="2700" uniqueCount="588">
  <si>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</si>
  <si>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</si>
  <si>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</si>
  <si>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</si>
  <si>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</si>
  <si>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</si>
  <si>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</si>
  <si>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</si>
  <si>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</si>
  <si>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</si>
  <si>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</si>
  <si>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</si>
  <si>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</si>
  <si>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</si>
  <si>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</si>
  <si>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</si>
  <si>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</si>
  <si>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</si>
  <si>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</si>
  <si>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</si>
  <si>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</si>
  <si>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</si>
  <si>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</si>
  <si>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</si>
  <si>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</si>
  <si>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</si>
  <si>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</si>
  <si>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</si>
  <si>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</si>
  <si>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</si>
  <si>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</si>
  <si>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</si>
  <si>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</si>
  <si>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</si>
  <si>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</si>
  <si>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</si>
  <si>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</si>
  <si>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</si>
  <si>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</si>
  <si>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</si>
  <si>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</si>
  <si>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</si>
  <si>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</si>
  <si>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</si>
  <si>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</si>
  <si>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</si>
  <si>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</si>
  <si>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</si>
  <si>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</si>
  <si>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</si>
  <si>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</si>
  <si>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</si>
  <si>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</si>
  <si>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</si>
  <si>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</si>
  <si>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</si>
  <si>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</si>
  <si>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</si>
  <si>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</si>
  <si>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</si>
  <si>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</si>
  <si>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</si>
  <si>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</si>
  <si>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</si>
  <si>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</si>
  <si>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</si>
  <si>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</si>
  <si>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</si>
  <si>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</si>
  <si>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</si>
  <si>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</si>
  <si>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</si>
  <si>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</si>
  <si>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</si>
  <si>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</si>
  <si>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</si>
  <si>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</si>
  <si>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</si>
  <si>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</si>
  <si>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</si>
  <si>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</si>
  <si>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</si>
  <si>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</si>
  <si>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</si>
  <si>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</si>
  <si>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</si>
  <si>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</si>
  <si>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</si>
  <si>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</si>
  <si>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</si>
  <si>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</si>
  <si>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</si>
  <si>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</si>
  <si>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</si>
  <si>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</si>
  <si>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</si>
  <si>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</si>
  <si>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</si>
  <si>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</si>
  <si>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</si>
  <si>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</si>
  <si>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</si>
  <si>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</si>
  <si>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</si>
  <si>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</si>
  <si>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</si>
  <si>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</si>
  <si>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</si>
  <si>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</si>
  <si>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</si>
  <si>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</si>
  <si>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</si>
  <si>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</si>
  <si>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</si>
  <si>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</si>
  <si>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</si>
  <si>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</si>
  <si>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</si>
  <si>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</si>
  <si>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</si>
  <si>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</si>
  <si>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</si>
  <si>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</si>
  <si>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</si>
  <si>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</si>
  <si>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</si>
  <si>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</si>
  <si>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</si>
  <si>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</si>
  <si>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</si>
  <si>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</si>
  <si>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</si>
  <si>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</si>
  <si>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</si>
  <si>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</si>
  <si>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</si>
  <si>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</si>
  <si>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</si>
  <si>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</si>
  <si>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</si>
  <si>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</si>
  <si>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</si>
  <si>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</si>
  <si>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</si>
  <si>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</si>
  <si>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</si>
  <si>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</si>
  <si>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</si>
  <si>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</si>
  <si>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</si>
  <si>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</si>
  <si>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</si>
  <si>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</si>
  <si>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</si>
  <si>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</si>
  <si>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</si>
  <si>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</si>
  <si>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</si>
  <si>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</si>
  <si>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</si>
  <si>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</si>
  <si>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</si>
  <si>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</si>
  <si>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</si>
  <si>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</si>
  <si>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</si>
  <si>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</si>
  <si>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</si>
  <si>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</si>
  <si>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</si>
  <si>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</si>
  <si>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</si>
  <si>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</si>
  <si>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</si>
  <si>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</si>
  <si>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</si>
  <si>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</si>
  <si>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</si>
  <si>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</si>
  <si>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</si>
  <si>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</si>
  <si>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</si>
  <si>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</si>
  <si>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</si>
  <si>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</si>
  <si>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</si>
  <si>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</si>
  <si>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</si>
  <si>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</si>
  <si>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</si>
  <si>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</si>
  <si>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</si>
  <si>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</si>
  <si>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</si>
  <si>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</si>
  <si>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</si>
  <si>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</si>
  <si>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</si>
  <si>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</si>
  <si>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</si>
  <si>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</si>
  <si>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</si>
  <si>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</si>
  <si>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</si>
  <si>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</si>
  <si>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</si>
  <si>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</si>
  <si>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</si>
  <si>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</si>
  <si>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</si>
  <si>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</si>
  <si>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</si>
  <si>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</si>
  <si>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</si>
  <si>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</si>
  <si>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</si>
  <si>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</si>
  <si>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</si>
  <si>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</si>
  <si>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</si>
  <si>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</si>
  <si>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</si>
  <si>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</si>
  <si>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</si>
  <si>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</si>
  <si>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</si>
  <si>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</si>
  <si>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</si>
  <si>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</si>
  <si>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</si>
  <si>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</si>
  <si>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</si>
  <si>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</si>
  <si>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</si>
  <si>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</si>
  <si>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</si>
  <si>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</si>
  <si>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</si>
  <si>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</si>
  <si>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</si>
  <si>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</si>
  <si>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</si>
  <si>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</si>
  <si>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</si>
  <si>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</si>
  <si>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</si>
  <si>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</si>
  <si>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</si>
  <si>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</si>
  <si>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</si>
  <si>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</si>
  <si>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</si>
  <si>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</si>
  <si>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</si>
  <si>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</si>
  <si>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</si>
  <si>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</si>
  <si>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</si>
  <si>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</si>
  <si>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</si>
  <si>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</si>
  <si>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</si>
  <si>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</si>
  <si>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</si>
  <si>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</si>
  <si>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</si>
  <si>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</si>
  <si>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</si>
  <si>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</si>
  <si>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דולר בטחונות                                      </t>
  </si>
  <si>
    <t>סה"כ פח"ק/פר"י</t>
  </si>
  <si>
    <t xml:space="preserve">תפ"ס (פועלים סהר)                                 </t>
  </si>
  <si>
    <t>סה"כ פק"מ לתקופה של עד שלושה חודשים</t>
  </si>
  <si>
    <t xml:space="preserve">מזרחי טפחות פ.ק.מ. (מזרחי)      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</si>
  <si>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</si>
  <si>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</si>
  <si>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</si>
  <si>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31/12/2019</t>
  </si>
  <si>
    <t>עוצ"מ אגודה שיתופית לניהול קופות גמל בע"מ</t>
  </si>
  <si>
    <t xml:space="preserve">גליל 5904                                         </t>
  </si>
  <si>
    <t>אין דירוג</t>
  </si>
  <si>
    <t xml:space="preserve">גליל  5903                                        </t>
  </si>
  <si>
    <t xml:space="preserve">ממשל צמודה 1020                                   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</si>
  <si>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</si>
  <si>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</si>
  <si>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545                                    </t>
  </si>
  <si>
    <t xml:space="preserve">ממשל צמודה 922                                    </t>
  </si>
  <si>
    <t xml:space="preserve">ממשלתי צמוד 536                                   </t>
  </si>
  <si>
    <t xml:space="preserve">ממש שקלית 928                                     </t>
  </si>
  <si>
    <t xml:space="preserve">ממשל שקלית 0120                                   </t>
  </si>
  <si>
    <t xml:space="preserve">ממשל שקלית 0142                                   </t>
  </si>
  <si>
    <t xml:space="preserve">ממשל שקלית 1123                                   </t>
  </si>
  <si>
    <t xml:space="preserve">ממשל שקלית 121                                    </t>
  </si>
  <si>
    <t xml:space="preserve">ממשל שקלית 122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</si>
  <si>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</si>
  <si>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</si>
  <si>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347                                    </t>
  </si>
  <si>
    <t xml:space="preserve">ממשל שקלית 421                                    </t>
  </si>
  <si>
    <t xml:space="preserve">ממשל שקלית323 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</si>
  <si>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</si>
  <si>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</si>
  <si>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</si>
  <si>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</si>
  <si>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</si>
  <si>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</si>
  <si>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</si>
  <si>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</si>
  <si>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ilAA</t>
  </si>
  <si>
    <t xml:space="preserve">ריט 1 סידרה ו' 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</si>
  <si>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</si>
  <si>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</si>
  <si>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</si>
  <si>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</si>
  <si>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</si>
  <si>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</si>
  <si>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</si>
  <si>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מבני תעשיה יט'                                    </t>
  </si>
  <si>
    <t xml:space="preserve">מזרחי טפחות ש"ה                                   </t>
  </si>
  <si>
    <t xml:space="preserve">מליסרון אגח י"ג                                   </t>
  </si>
  <si>
    <t xml:space="preserve">פז חברת נפט 2020/2030                             </t>
  </si>
  <si>
    <t>אנרגיה</t>
  </si>
  <si>
    <t xml:space="preserve">רבוע כחול נדל"ן ה'                                </t>
  </si>
  <si>
    <t>ilA+</t>
  </si>
  <si>
    <t xml:space="preserve">אשטרום נכסים 10                                   </t>
  </si>
  <si>
    <t>ilA</t>
  </si>
  <si>
    <t xml:space="preserve">דיסקונט ש"ה א'                                    </t>
  </si>
  <si>
    <t xml:space="preserve">מגה אור ד'                                        </t>
  </si>
  <si>
    <t xml:space="preserve">אדגר סד' י'                                       </t>
  </si>
  <si>
    <t>A3.il</t>
  </si>
  <si>
    <t xml:space="preserve">חפציבה א'                                         </t>
  </si>
  <si>
    <t xml:space="preserve">חפציבה ב'                                         </t>
  </si>
  <si>
    <t xml:space="preserve">חפציבה ג'                                         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</si>
  <si>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</si>
  <si>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</si>
  <si>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</si>
  <si>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</si>
  <si>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</si>
  <si>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</si>
  <si>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</si>
  <si>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Aa3.il</t>
  </si>
  <si>
    <t xml:space="preserve">קרסו מוטורס א'                                    </t>
  </si>
  <si>
    <t xml:space="preserve">אלקטרה סדרה ד'                                    </t>
  </si>
  <si>
    <t xml:space="preserve">יוניברסל ב'                                       </t>
  </si>
  <si>
    <t xml:space="preserve">אשדר ה'                                           </t>
  </si>
  <si>
    <t xml:space="preserve">בתי זיקוק ה'                                      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</si>
  <si>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</si>
  <si>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</si>
  <si>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</si>
  <si>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אפי נכסים י'                                      </t>
  </si>
  <si>
    <t xml:space="preserve">ישראמקו נגב 2 א'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</si>
  <si>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</si>
  <si>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</si>
  <si>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</si>
  <si>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</si>
  <si>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חברת חשמל-חו"ל                                    </t>
  </si>
  <si>
    <t>US46507NAB64</t>
  </si>
  <si>
    <t>YAHOO FINANCE</t>
  </si>
  <si>
    <t>Utilities</t>
  </si>
  <si>
    <t>BBB-</t>
  </si>
  <si>
    <t>S&amp;P</t>
  </si>
  <si>
    <t xml:space="preserve">הראל השקעות 1                                     </t>
  </si>
  <si>
    <t xml:space="preserve">לאומי מ"ר                                         </t>
  </si>
  <si>
    <t xml:space="preserve">פועלים מ"ר                                        </t>
  </si>
  <si>
    <t xml:space="preserve">אלביט מערכות מ''ר                                 </t>
  </si>
  <si>
    <t xml:space="preserve">טבע מ"ר                                           </t>
  </si>
  <si>
    <t>פארמה</t>
  </si>
  <si>
    <t xml:space="preserve">נייס מ"ר                                          </t>
  </si>
  <si>
    <t xml:space="preserve">אזורים מ"ר                                        </t>
  </si>
  <si>
    <t xml:space="preserve">אשטרום נכסים                                      </t>
  </si>
  <si>
    <t xml:space="preserve">מבני תעשיה מ"ר                                    </t>
  </si>
  <si>
    <t xml:space="preserve">סלע קפיטל נדל"ן מ"ר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</si>
  <si>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</si>
  <si>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</si>
  <si>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</si>
  <si>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ישראכרט                                           </t>
  </si>
  <si>
    <t>שרותים פיננסיים</t>
  </si>
  <si>
    <t xml:space="preserve">ג'נרשיין קפיטל                                    </t>
  </si>
  <si>
    <t xml:space="preserve">נחושתן השקעות 1 מ"ר                               </t>
  </si>
  <si>
    <t xml:space="preserve">חפציבה ג'רוזלם                                    </t>
  </si>
  <si>
    <t xml:space="preserve">Teva Pharmaceutical Industries Limi               </t>
  </si>
  <si>
    <t>US8816242098</t>
  </si>
  <si>
    <t>NYSE</t>
  </si>
  <si>
    <t xml:space="preserve">Check Point Software Technologies L               </t>
  </si>
  <si>
    <t>IL0010824113</t>
  </si>
  <si>
    <t>NASDAQ</t>
  </si>
  <si>
    <t>Software &amp; Services</t>
  </si>
  <si>
    <t xml:space="preserve">MELLANOX TECHNO-MLNX                              </t>
  </si>
  <si>
    <t>IL0011017329</t>
  </si>
  <si>
    <t xml:space="preserve">Cellcom Israel Ltd. (CEL)                         </t>
  </si>
  <si>
    <t>IL0011015349</t>
  </si>
  <si>
    <t xml:space="preserve">Goldman Sschs Group (GS)                          </t>
  </si>
  <si>
    <t>US38141G1040</t>
  </si>
  <si>
    <t>Banks</t>
  </si>
  <si>
    <t xml:space="preserve">The Boeing Company (BA)                           </t>
  </si>
  <si>
    <t>US0970231058</t>
  </si>
  <si>
    <t>Capital Goods</t>
  </si>
  <si>
    <t xml:space="preserve">ALI-BABA GROUP H                                  </t>
  </si>
  <si>
    <t>US01609W1027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</si>
  <si>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</si>
  <si>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</si>
  <si>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</si>
  <si>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</si>
  <si>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</si>
  <si>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</si>
  <si>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</si>
  <si>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</si>
  <si>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</si>
  <si>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</si>
  <si>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</si>
  <si>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</si>
  <si>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</si>
  <si>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</si>
  <si>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</si>
  <si>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</si>
  <si>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</si>
  <si>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</si>
  <si>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Coca-Cola Bottling Co. Consolidated               </t>
  </si>
  <si>
    <t>US1912161007</t>
  </si>
  <si>
    <t>Food, Beverage &amp; Tobacco</t>
  </si>
  <si>
    <t xml:space="preserve">DISCOVERY INC-DISCA US                            </t>
  </si>
  <si>
    <t>US25470F1049</t>
  </si>
  <si>
    <t>Media</t>
  </si>
  <si>
    <t xml:space="preserve">The Walt Disney Company (DIS)                     </t>
  </si>
  <si>
    <t>US2546871060</t>
  </si>
  <si>
    <t xml:space="preserve">AAL-AMERICAN AIRLIN                               </t>
  </si>
  <si>
    <t>US02376R1023</t>
  </si>
  <si>
    <t>Other</t>
  </si>
  <si>
    <t xml:space="preserve">DAL-DELTA AIR LINES                               </t>
  </si>
  <si>
    <t>US2473617023</t>
  </si>
  <si>
    <t xml:space="preserve">LOCKHEED MARTIN-LMT US                            </t>
  </si>
  <si>
    <t>US5398301094</t>
  </si>
  <si>
    <t xml:space="preserve">PFIZER INC-PFE                                    </t>
  </si>
  <si>
    <t>US7170811035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</si>
  <si>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</si>
  <si>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</si>
  <si>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</si>
  <si>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</si>
  <si>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</si>
  <si>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Alphabet Inc. (GOOGL)                             </t>
  </si>
  <si>
    <t>US38259P5089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</si>
  <si>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</si>
  <si>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</si>
  <si>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</si>
  <si>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</si>
  <si>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</si>
  <si>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</si>
  <si>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</si>
  <si>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</si>
  <si>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</si>
  <si>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</si>
  <si>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</si>
  <si>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</si>
  <si>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</si>
  <si>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</si>
  <si>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</si>
  <si>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</si>
  <si>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</si>
  <si>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</si>
  <si>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</si>
  <si>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</si>
  <si>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הראל סל ת"א 35                                    </t>
  </si>
  <si>
    <t>מניות</t>
  </si>
  <si>
    <t xml:space="preserve">פסגות סל ת"א 90 סד' 2                             </t>
  </si>
  <si>
    <t xml:space="preserve">קסם ת"א 90                                        </t>
  </si>
  <si>
    <t xml:space="preserve">קסם ת"א בנקים                                     </t>
  </si>
  <si>
    <t xml:space="preserve">ת"א 90.MTF                                        </t>
  </si>
  <si>
    <t xml:space="preserve">הראל סל S&amp;P500                                    </t>
  </si>
  <si>
    <t xml:space="preserve">פסגות דקס שקלי                                    </t>
  </si>
  <si>
    <t xml:space="preserve">קסם S&amp;P500                                        </t>
  </si>
  <si>
    <t xml:space="preserve">קסם STOXX EUROPE 600                              </t>
  </si>
  <si>
    <t xml:space="preserve">קסם עולמי מפותחות MSCI מנוטרלת מטבע               </t>
  </si>
  <si>
    <t xml:space="preserve">תכלית S&amp;P500                                      </t>
  </si>
  <si>
    <t xml:space="preserve">תכלית גרמניה DAX30 מנוטרלת מטבע                   </t>
  </si>
  <si>
    <t xml:space="preserve">קסם תל בונד צמוד                                  </t>
  </si>
  <si>
    <t xml:space="preserve">אינדקס בונד 40                                    </t>
  </si>
  <si>
    <t xml:space="preserve">הראל סל ת"ב צמוד                                  </t>
  </si>
  <si>
    <t xml:space="preserve">הראל סל ת.ב. 40                                   </t>
  </si>
  <si>
    <t xml:space="preserve">פסגות סל תל בונד 20                               </t>
  </si>
  <si>
    <t xml:space="preserve">פסגות סל תל בונד צמוד יתר 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</si>
  <si>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</si>
  <si>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</si>
  <si>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</si>
  <si>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תכלית תל בונד צמוד יתר                            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</si>
  <si>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</si>
  <si>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</si>
  <si>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</si>
  <si>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</si>
  <si>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EWQ-ISHARES MSCI FRANCE ETF                       </t>
  </si>
  <si>
    <t>US4642867075</t>
  </si>
  <si>
    <t xml:space="preserve">Financial Select Sector SPDR ETF (X               </t>
  </si>
  <si>
    <t>US81369Y6059</t>
  </si>
  <si>
    <t xml:space="preserve">GDX US-GOLD MINERS                                </t>
  </si>
  <si>
    <t>US92189F1066</t>
  </si>
  <si>
    <t xml:space="preserve">GLD US-SPDR GOLD                                  </t>
  </si>
  <si>
    <t>US78463V1070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</si>
  <si>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</si>
  <si>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</si>
  <si>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</si>
  <si>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</si>
  <si>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PSCH-INVESCO S&amp;P SMALLCAP HEALTH                  </t>
  </si>
  <si>
    <t>US73937B8862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</si>
  <si>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</si>
  <si>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</si>
  <si>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</si>
  <si>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</si>
  <si>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</si>
  <si>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</si>
  <si>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XLE-ENERGY SELECT SECTOR FOUND                    </t>
  </si>
  <si>
    <t>US81369Y5069</t>
  </si>
  <si>
    <t xml:space="preserve">XLU-תשתיות                                        </t>
  </si>
  <si>
    <t>US81369Y8865</t>
  </si>
  <si>
    <t xml:space="preserve">iShares MSCI EM (EEM)                             </t>
  </si>
  <si>
    <t>US4642872349</t>
  </si>
  <si>
    <t xml:space="preserve">iShares MSCI Spain Capped (EWP)                   </t>
  </si>
  <si>
    <t>US4642867646</t>
  </si>
  <si>
    <t xml:space="preserve">iShares Russell 2000 (EWI)                        </t>
  </si>
  <si>
    <t>US4642868552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</si>
  <si>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</si>
  <si>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</si>
  <si>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</si>
  <si>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</si>
  <si>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>סה"כ ₪/מט"ח</t>
  </si>
  <si>
    <t xml:space="preserve">BAC 17/01/2020-C33                                </t>
  </si>
  <si>
    <t>ל.ר.</t>
  </si>
  <si>
    <t xml:space="preserve">MU-17/01/20-C52.5                                 </t>
  </si>
  <si>
    <t xml:space="preserve">NVDA 17/01/2020-C205                              </t>
  </si>
  <si>
    <t xml:space="preserve">SEDG 21/02/2020-C95                               </t>
  </si>
  <si>
    <t>סה"כ ישראל</t>
  </si>
  <si>
    <t>סה"כ חו"ל</t>
  </si>
  <si>
    <t>סה"כ אג"ח לא סחיר שהנפיקו ממשלות זרות בחו"ל</t>
  </si>
  <si>
    <t xml:space="preserve">אס.פי.סי אלעד 2                                   </t>
  </si>
  <si>
    <t>ilA-</t>
  </si>
  <si>
    <t xml:space="preserve">אס.פי.סי אלעד 3                                   </t>
  </si>
  <si>
    <t xml:space="preserve">אס.פי.סי אלעד 4                                   </t>
  </si>
  <si>
    <t xml:space="preserve">לבידי אשקלון 2 2                                  </t>
  </si>
  <si>
    <t xml:space="preserve">מפעלי פלדה 1 1                                    </t>
  </si>
  <si>
    <t>מתכת ומוצרי בניה</t>
  </si>
  <si>
    <t xml:space="preserve">אדאקום אג"ח להמרה                                 </t>
  </si>
  <si>
    <t>אלקטרוניקה ואופטיקה</t>
  </si>
  <si>
    <t xml:space="preserve">אדאקום 1 ש"ח                                      </t>
  </si>
  <si>
    <t xml:space="preserve">איילות מ"ר ב                                      </t>
  </si>
  <si>
    <t xml:space="preserve">ויולה ג'נרשיין ניהול מניה ל.ס.                    </t>
  </si>
  <si>
    <t xml:space="preserve">ט.אר.די  מ"ר                                      </t>
  </si>
  <si>
    <t xml:space="preserve">SPHERA FUND NIS                                   </t>
  </si>
  <si>
    <t xml:space="preserve">Sphera Global Healthcare Fund                     </t>
  </si>
  <si>
    <t xml:space="preserve">נוקד לונג                                         </t>
  </si>
  <si>
    <t xml:space="preserve">קרן אלפא ערך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</si>
  <si>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</si>
  <si>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</si>
  <si>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</si>
  <si>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FW3.4495-20/02/20                                 </t>
  </si>
  <si>
    <t xml:space="preserve">FW3.453-12/03/20                                  </t>
  </si>
  <si>
    <t xml:space="preserve">FW3.4825/14/01/19                                 </t>
  </si>
  <si>
    <t xml:space="preserve">FW3.87-12/03/20   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</si>
  <si>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</si>
  <si>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</si>
  <si>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</si>
  <si>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</si>
  <si>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>דולר</t>
  </si>
  <si>
    <t>יורו</t>
  </si>
  <si>
    <t>עוצ"מ-מאוחד</t>
  </si>
  <si>
    <t>570009449-00000000000346-0000000</t>
  </si>
  <si>
    <t>Bloomberg</t>
  </si>
  <si>
    <t xml:space="preserve">Macy's, Inc. (M)                                  </t>
  </si>
  <si>
    <t>US55616P1049</t>
  </si>
  <si>
    <t>נכס א'</t>
  </si>
  <si>
    <t>השכרה</t>
  </si>
  <si>
    <t>נכס ב'</t>
  </si>
  <si>
    <t>עו"ש בנק לאומי</t>
  </si>
  <si>
    <t>עו"ש בנק הפועלים</t>
  </si>
  <si>
    <t>עו"ש בנק הבינלאומי</t>
  </si>
  <si>
    <t>ilAA+</t>
  </si>
  <si>
    <t>עו"ש בנק המזרחי טפחות</t>
  </si>
  <si>
    <t>קופה קטנה</t>
  </si>
  <si>
    <t>עו"ש פועלים סה"ר</t>
  </si>
  <si>
    <t xml:space="preserve">עו"ש דולר (פועלים סהר)                                          </t>
  </si>
  <si>
    <t>נדל"ן מניב בישראל</t>
  </si>
  <si>
    <t>נדל"ן מניב בחו"ל</t>
  </si>
  <si>
    <t>בנייה</t>
  </si>
  <si>
    <t xml:space="preserve">שיכון ובנייה מ"ר                                  </t>
  </si>
  <si>
    <t>אג"ח</t>
  </si>
  <si>
    <t>ביטחוניות</t>
  </si>
  <si>
    <t>השקעה ואחזקות</t>
  </si>
  <si>
    <t>מוליכים למחצה</t>
  </si>
  <si>
    <t>Technology Hardware &amp; Equipment</t>
  </si>
  <si>
    <t>Consumer Durables &amp; Apparel</t>
  </si>
  <si>
    <t>Health Care Equipment &amp; Supplies</t>
  </si>
  <si>
    <t>Pharmaceuticals, Biotechnology &amp; life sciences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</si>
</sst>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#,##0.0000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sz val="10"/>
      <name val="Arial"/>
      <charset val="177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0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9" fillId="0" borderId="0" applyFont="0" applyFill="0" applyBorder="0" applyAlignment="0" applyProtection="0"/>
  </cellStyleXfs>
  <cellXfs count="159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0" fontId="2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readingOrder="2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" fillId="0" borderId="27" xfId="0" applyNumberFormat="1" applyFont="1" applyFill="1" applyBorder="1" applyAlignment="1">
      <alignment horizontal="right" vertical="center"/>
    </xf>
    <xf numFmtId="10" fontId="2" fillId="0" borderId="27" xfId="0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4" fontId="2" fillId="0" borderId="27" xfId="0" applyNumberFormat="1" applyFont="1" applyFill="1" applyBorder="1" applyAlignment="1">
      <alignment horizontal="right" vertical="center" indent="1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4" fontId="23" fillId="2" borderId="27" xfId="0" applyNumberFormat="1" applyFont="1" applyFill="1" applyBorder="1" applyAlignment="1">
      <alignment horizontal="center" vertical="center"/>
    </xf>
    <xf numFmtId="10" fontId="23" fillId="2" borderId="27" xfId="0" applyNumberFormat="1" applyFont="1" applyFill="1" applyBorder="1" applyAlignment="1">
      <alignment horizontal="center" vertical="center"/>
    </xf>
    <xf numFmtId="4" fontId="23" fillId="3" borderId="27" xfId="0" applyNumberFormat="1" applyFont="1" applyFill="1" applyBorder="1" applyAlignment="1">
      <alignment horizontal="center" vertical="center"/>
    </xf>
    <xf numFmtId="10" fontId="23" fillId="3" borderId="27" xfId="0" applyNumberFormat="1" applyFont="1" applyFill="1" applyBorder="1" applyAlignment="1">
      <alignment horizontal="center" vertical="center"/>
    </xf>
    <xf numFmtId="10" fontId="2" fillId="0" borderId="27" xfId="19" applyNumberFormat="1" applyFont="1" applyFill="1" applyBorder="1" applyAlignment="1">
      <alignment horizontal="center" vertical="center"/>
    </xf>
    <xf numFmtId="168" fontId="25" fillId="0" borderId="27" xfId="7" applyNumberFormat="1" applyFont="1" applyBorder="1" applyAlignment="1" applyProtection="1">
      <alignment horizontal="right" vertical="center" indent="1"/>
      <protection hidden="1"/>
    </xf>
    <xf numFmtId="164" fontId="5" fillId="0" borderId="0" xfId="12" applyFont="1" applyAlignment="1">
      <alignment horizont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20">
    <cellStyle name="Comma" xfId="12" builtinId="3"/>
    <cellStyle name="Comma 2" xfId="1"/>
    <cellStyle name="Comma 2 2" xfId="13"/>
    <cellStyle name="Currency [0] _1" xfId="2"/>
    <cellStyle name="Hyperlink 2" xfId="3"/>
    <cellStyle name="Normal" xfId="0" builtinId="0"/>
    <cellStyle name="Normal 11" xfId="4"/>
    <cellStyle name="Normal 11 2" xfId="14"/>
    <cellStyle name="Normal 2" xfId="5"/>
    <cellStyle name="Normal 2 2" xfId="15"/>
    <cellStyle name="Normal 3" xfId="6"/>
    <cellStyle name="Normal 3 2" xfId="16"/>
    <cellStyle name="Normal 4" xfId="18"/>
    <cellStyle name="Normal_2007-16618" xfId="7"/>
    <cellStyle name="Percent" xfId="19" builtinId="5"/>
    <cellStyle name="Percent 2" xfId="8"/>
    <cellStyle name="Percent 2 2" xfId="17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zoomScaleNormal="100" workbookViewId="0">
      <selection activeCell="C5" sqref="C5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277</v>
      </c>
    </row>
    <row r="2" spans="1:36">
      <c r="B2" s="80" t="s">
        <v>278</v>
      </c>
    </row>
    <row r="3" spans="1:36">
      <c r="B3" s="80" t="s">
        <v>560</v>
      </c>
    </row>
    <row r="4" spans="1:36">
      <c r="B4" s="80" t="s">
        <v>561</v>
      </c>
    </row>
    <row r="5" spans="1:36">
      <c r="B5" s="80"/>
    </row>
    <row r="6" spans="1:36" ht="26.25" customHeight="1">
      <c r="B6" s="137" t="s">
        <v>182</v>
      </c>
      <c r="C6" s="138"/>
      <c r="D6" s="139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181</v>
      </c>
      <c r="C10" s="101"/>
      <c r="D10" s="102"/>
      <c r="AJ10" s="45"/>
    </row>
    <row r="11" spans="1:36">
      <c r="A11" s="32" t="s">
        <v>150</v>
      </c>
      <c r="B11" s="69" t="s">
        <v>183</v>
      </c>
      <c r="C11" s="104">
        <f>מזומנים!J10</f>
        <v>71867.7</v>
      </c>
      <c r="D11" s="110">
        <f>מזומנים!L10</f>
        <v>0.1094</v>
      </c>
    </row>
    <row r="12" spans="1:36">
      <c r="B12" s="69" t="s">
        <v>184</v>
      </c>
      <c r="C12" s="104"/>
      <c r="D12" s="129"/>
    </row>
    <row r="13" spans="1:36">
      <c r="A13" s="33" t="s">
        <v>150</v>
      </c>
      <c r="B13" s="70" t="s">
        <v>88</v>
      </c>
      <c r="C13" s="104">
        <f>'תעודות התחייבות ממשלתיות'!O11</f>
        <v>191204.75</v>
      </c>
      <c r="D13" s="110">
        <f>'תעודות התחייבות ממשלתיות'!R11</f>
        <v>0.29109999999999997</v>
      </c>
    </row>
    <row r="14" spans="1:36">
      <c r="A14" s="33" t="s">
        <v>150</v>
      </c>
      <c r="B14" s="70" t="s">
        <v>89</v>
      </c>
      <c r="C14" s="104">
        <f>'תעודות חוב מסחריות '!R11</f>
        <v>0</v>
      </c>
      <c r="D14" s="110">
        <f>'תעודות חוב מסחריות '!U11</f>
        <v>0</v>
      </c>
      <c r="G14" s="107"/>
    </row>
    <row r="15" spans="1:36">
      <c r="A15" s="33" t="s">
        <v>150</v>
      </c>
      <c r="B15" s="70" t="s">
        <v>90</v>
      </c>
      <c r="C15" s="104">
        <f>'אג"ח קונצרני'!R11</f>
        <v>92967.26999999999</v>
      </c>
      <c r="D15" s="110">
        <f>'אג"ח קונצרני'!U11</f>
        <v>0.1416</v>
      </c>
    </row>
    <row r="16" spans="1:36">
      <c r="A16" s="33" t="s">
        <v>150</v>
      </c>
      <c r="B16" s="70" t="s">
        <v>91</v>
      </c>
      <c r="C16" s="104">
        <f>מניות!L11</f>
        <v>147152.91999999998</v>
      </c>
      <c r="D16" s="110">
        <f>מניות!O11</f>
        <v>0.22409999999999999</v>
      </c>
    </row>
    <row r="17" spans="1:4">
      <c r="A17" s="33" t="s">
        <v>150</v>
      </c>
      <c r="B17" s="70" t="s">
        <v>257</v>
      </c>
      <c r="C17" s="104">
        <f>'קרנות סל'!K11</f>
        <v>122612.3</v>
      </c>
      <c r="D17" s="110">
        <f>'קרנות סל'!N11</f>
        <v>0.1867</v>
      </c>
    </row>
    <row r="18" spans="1:4">
      <c r="A18" s="33" t="s">
        <v>150</v>
      </c>
      <c r="B18" s="70" t="s">
        <v>92</v>
      </c>
      <c r="C18" s="104">
        <f>'קרנות נאמנות'!L11</f>
        <v>6465.81</v>
      </c>
      <c r="D18" s="110">
        <f>'קרנות נאמנות'!O11</f>
        <v>9.7999999999999997E-3</v>
      </c>
    </row>
    <row r="19" spans="1:4">
      <c r="A19" s="33" t="s">
        <v>150</v>
      </c>
      <c r="B19" s="70" t="s">
        <v>93</v>
      </c>
      <c r="C19" s="104">
        <f>'כתבי אופציה'!I11</f>
        <v>0</v>
      </c>
      <c r="D19" s="110">
        <f>'כתבי אופציה'!L11</f>
        <v>0</v>
      </c>
    </row>
    <row r="20" spans="1:4">
      <c r="A20" s="33" t="s">
        <v>150</v>
      </c>
      <c r="B20" s="70" t="s">
        <v>94</v>
      </c>
      <c r="C20" s="104">
        <f>אופציות!I11</f>
        <v>-316.79000000000002</v>
      </c>
      <c r="D20" s="110">
        <f>אופציות!L11</f>
        <v>-5.0000000000000001E-4</v>
      </c>
    </row>
    <row r="21" spans="1:4">
      <c r="A21" s="33" t="s">
        <v>150</v>
      </c>
      <c r="B21" s="70" t="s">
        <v>95</v>
      </c>
      <c r="C21" s="104">
        <f>'חוזים עתידיים'!I11</f>
        <v>0</v>
      </c>
      <c r="D21" s="110">
        <f>'חוזים עתידיים'!K11</f>
        <v>0</v>
      </c>
    </row>
    <row r="22" spans="1:4">
      <c r="A22" s="33" t="s">
        <v>150</v>
      </c>
      <c r="B22" s="70" t="s">
        <v>96</v>
      </c>
      <c r="C22" s="104">
        <f>'מוצרים מובנים'!N11</f>
        <v>0</v>
      </c>
      <c r="D22" s="110">
        <f>'מוצרים מובנים'!Q11</f>
        <v>0</v>
      </c>
    </row>
    <row r="23" spans="1:4">
      <c r="B23" s="69" t="s">
        <v>185</v>
      </c>
      <c r="C23" s="104"/>
      <c r="D23" s="129"/>
    </row>
    <row r="24" spans="1:4">
      <c r="A24" s="33" t="s">
        <v>150</v>
      </c>
      <c r="B24" s="70" t="s">
        <v>97</v>
      </c>
      <c r="C24" s="104">
        <f>'לא סחיר- תעודות התחייבות ממשלתי'!M11</f>
        <v>0</v>
      </c>
      <c r="D24" s="110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104">
        <f>'לא סחיר - תעודות חוב מסחריות'!P11</f>
        <v>0</v>
      </c>
      <c r="D25" s="110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104">
        <f>'לא סחיר - אג"ח קונצרני'!P11</f>
        <v>1318.79</v>
      </c>
      <c r="D26" s="110">
        <f>'לא סחיר - אג"ח קונצרני'!S11</f>
        <v>2E-3</v>
      </c>
    </row>
    <row r="27" spans="1:4">
      <c r="A27" s="33" t="s">
        <v>150</v>
      </c>
      <c r="B27" s="70" t="s">
        <v>99</v>
      </c>
      <c r="C27" s="104">
        <f>'לא סחיר - מניות'!J11</f>
        <v>300.56</v>
      </c>
      <c r="D27" s="110">
        <f>'לא סחיר - מניות'!M11</f>
        <v>5.0000000000000001E-4</v>
      </c>
    </row>
    <row r="28" spans="1:4">
      <c r="A28" s="33" t="s">
        <v>150</v>
      </c>
      <c r="B28" s="70" t="s">
        <v>100</v>
      </c>
      <c r="C28" s="104">
        <f>'לא סחיר - קרנות השקעה'!H11</f>
        <v>11277.75</v>
      </c>
      <c r="D28" s="110">
        <f>'לא סחיר - קרנות השקעה'!K11</f>
        <v>1.72E-2</v>
      </c>
    </row>
    <row r="29" spans="1:4">
      <c r="A29" s="33" t="s">
        <v>150</v>
      </c>
      <c r="B29" s="70" t="s">
        <v>101</v>
      </c>
      <c r="C29" s="104">
        <f>'לא סחיר - כתבי אופציה'!I11</f>
        <v>0</v>
      </c>
      <c r="D29" s="110">
        <f>'לא סחיר - כתבי אופציה'!L11</f>
        <v>0</v>
      </c>
    </row>
    <row r="30" spans="1:4">
      <c r="A30" s="33" t="s">
        <v>150</v>
      </c>
      <c r="B30" s="70" t="s">
        <v>209</v>
      </c>
      <c r="C30" s="104">
        <f>'לא סחיר - אופציות'!I11</f>
        <v>0</v>
      </c>
      <c r="D30" s="110">
        <f>'לא סחיר - אופציות'!L11</f>
        <v>0</v>
      </c>
    </row>
    <row r="31" spans="1:4">
      <c r="A31" s="33" t="s">
        <v>150</v>
      </c>
      <c r="B31" s="70" t="s">
        <v>125</v>
      </c>
      <c r="C31" s="104">
        <f>'לא סחיר - חוזים עתידיים'!I11</f>
        <v>184.8</v>
      </c>
      <c r="D31" s="110">
        <f>'לא סחיר - חוזים עתידיים'!K11</f>
        <v>2.9999999999999997E-4</v>
      </c>
    </row>
    <row r="32" spans="1:4">
      <c r="A32" s="33" t="s">
        <v>150</v>
      </c>
      <c r="B32" s="70" t="s">
        <v>102</v>
      </c>
      <c r="C32" s="104">
        <f>'לא סחיר - מוצרים מובנים'!N11</f>
        <v>0</v>
      </c>
      <c r="D32" s="110">
        <f>'לא סחיר - מוצרים מובנים'!Q11</f>
        <v>0</v>
      </c>
    </row>
    <row r="33" spans="1:7">
      <c r="A33" s="33" t="s">
        <v>150</v>
      </c>
      <c r="B33" s="69" t="s">
        <v>186</v>
      </c>
      <c r="C33" s="104">
        <f>הלוואות!O10</f>
        <v>7617.19</v>
      </c>
      <c r="D33" s="110">
        <f>הלוואות!Q10</f>
        <v>1.1599999999999999E-2</v>
      </c>
    </row>
    <row r="34" spans="1:7">
      <c r="A34" s="33" t="s">
        <v>150</v>
      </c>
      <c r="B34" s="69" t="s">
        <v>187</v>
      </c>
      <c r="C34" s="104">
        <f>'פקדונות מעל 3 חודשים'!M10</f>
        <v>0</v>
      </c>
      <c r="D34" s="110">
        <f>'פקדונות מעל 3 חודשים'!O10</f>
        <v>0</v>
      </c>
    </row>
    <row r="35" spans="1:7">
      <c r="A35" s="33" t="s">
        <v>150</v>
      </c>
      <c r="B35" s="69" t="s">
        <v>188</v>
      </c>
      <c r="C35" s="104">
        <f>'זכויות מקרקעין'!G10</f>
        <v>1587.6</v>
      </c>
      <c r="D35" s="110">
        <f>'זכויות מקרקעין'!I10</f>
        <v>2.3999999999999998E-3</v>
      </c>
    </row>
    <row r="36" spans="1:7">
      <c r="A36" s="33" t="s">
        <v>150</v>
      </c>
      <c r="B36" s="71" t="s">
        <v>189</v>
      </c>
      <c r="C36" s="104">
        <f>'השקעה בחברות מוחזקות'!I10</f>
        <v>0</v>
      </c>
      <c r="D36" s="110">
        <f>'השקעה בחברות מוחזקות'!K10</f>
        <v>0</v>
      </c>
    </row>
    <row r="37" spans="1:7">
      <c r="A37" s="33" t="s">
        <v>150</v>
      </c>
      <c r="B37" s="69" t="s">
        <v>190</v>
      </c>
      <c r="C37" s="104">
        <f>'השקעות אחרות '!I10</f>
        <v>2525.2399999999998</v>
      </c>
      <c r="D37" s="110">
        <f>'השקעות אחרות '!K10</f>
        <v>3.8E-3</v>
      </c>
    </row>
    <row r="38" spans="1:7">
      <c r="A38" s="33"/>
      <c r="B38" s="72" t="s">
        <v>192</v>
      </c>
      <c r="C38" s="104"/>
      <c r="D38" s="129"/>
    </row>
    <row r="39" spans="1:7">
      <c r="A39" s="33" t="s">
        <v>150</v>
      </c>
      <c r="B39" s="73" t="s">
        <v>194</v>
      </c>
      <c r="C39" s="104">
        <f>'עלות מתואמת אג"ח קונצרני סחיר'!M10</f>
        <v>0</v>
      </c>
      <c r="D39" s="110">
        <f>'עלות מתואמת אג"ח קונצרני סחיר'!P10</f>
        <v>0</v>
      </c>
    </row>
    <row r="40" spans="1:7">
      <c r="A40" s="33" t="s">
        <v>150</v>
      </c>
      <c r="B40" s="73" t="s">
        <v>193</v>
      </c>
      <c r="C40" s="104">
        <f>'עלות מתואמת אג"ח קונצרני ל.סחיר'!M10</f>
        <v>0</v>
      </c>
      <c r="D40" s="110">
        <f>'עלות מתואמת אג"ח קונצרני ל.סחיר'!P10</f>
        <v>0</v>
      </c>
    </row>
    <row r="41" spans="1:7">
      <c r="A41" s="33" t="s">
        <v>150</v>
      </c>
      <c r="B41" s="73" t="s">
        <v>195</v>
      </c>
      <c r="C41" s="104">
        <f>'עלות מתואמת מסגרות אשראי ללווים'!M10</f>
        <v>0</v>
      </c>
      <c r="D41" s="110">
        <f>'עלות מתואמת מסגרות אשראי ללווים'!P10</f>
        <v>0</v>
      </c>
    </row>
    <row r="42" spans="1:7">
      <c r="B42" s="73" t="s">
        <v>103</v>
      </c>
      <c r="C42" s="105">
        <f>SUM(C11,C13,C14,C15,C16,C17,C18,C19,C20,C21,C22,C24,C25,C26,C27,C28,C29,C30,C31,C32,C33,C34,C35,C36,C37,C39,C40,C41)</f>
        <v>656765.89</v>
      </c>
      <c r="D42" s="111">
        <f>SUM(D11,D13,D14,D15,D16,D17,D18,D19,D20,D21,D22,D24,D25,D26,D27,D28,D29,D30,D31,D32,D33,D34,D35,D36,D37,D39,D40,D41)</f>
        <v>1</v>
      </c>
    </row>
    <row r="43" spans="1:7">
      <c r="A43" s="33" t="s">
        <v>150</v>
      </c>
      <c r="B43" s="49" t="s">
        <v>191</v>
      </c>
      <c r="C43" s="104">
        <f>'יתרת התחייבות להשקעה'!C10</f>
        <v>3518.01</v>
      </c>
      <c r="D43" s="106"/>
    </row>
    <row r="44" spans="1:7">
      <c r="B44" s="6" t="s">
        <v>130</v>
      </c>
      <c r="C44" s="103"/>
      <c r="D44" s="119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7">
      <c r="C45" s="41" t="s">
        <v>174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73" t="s">
        <v>558</v>
      </c>
      <c r="D47" s="135">
        <v>3.456</v>
      </c>
      <c r="G47" s="54"/>
    </row>
    <row r="48" spans="1:7">
      <c r="C48" s="73" t="s">
        <v>559</v>
      </c>
      <c r="D48" s="135">
        <v>3.8782000000000001</v>
      </c>
    </row>
    <row r="49" spans="2:4">
      <c r="C49" s="42"/>
      <c r="D49" s="42"/>
    </row>
    <row r="50" spans="2:4">
      <c r="B50" s="140" t="s">
        <v>256</v>
      </c>
      <c r="C50" s="140"/>
      <c r="D50" s="140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87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23"/>
  <sheetViews>
    <sheetView rightToLeft="1" topLeftCell="A8" zoomScaleNormal="100" workbookViewId="0">
      <selection activeCell="C18" sqref="C1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2" style="2" customWidth="1"/>
    <col min="4" max="4" width="13.85546875" style="2" customWidth="1"/>
    <col min="5" max="5" width="9.5703125" style="1" customWidth="1"/>
    <col min="6" max="6" width="13.42578125" style="1" customWidth="1"/>
    <col min="7" max="7" width="16.28515625" style="1" customWidth="1"/>
    <col min="8" max="8" width="10.140625" style="1" customWidth="1"/>
    <col min="9" max="9" width="10.7109375" style="1" customWidth="1"/>
    <col min="10" max="10" width="14.28515625" style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277</v>
      </c>
    </row>
    <row r="2" spans="2:13">
      <c r="B2" s="80" t="s">
        <v>278</v>
      </c>
    </row>
    <row r="3" spans="2:13">
      <c r="B3" s="80" t="s">
        <v>560</v>
      </c>
    </row>
    <row r="4" spans="2:13">
      <c r="B4" s="80" t="s">
        <v>561</v>
      </c>
    </row>
    <row r="5" spans="2:13">
      <c r="B5" s="81"/>
    </row>
    <row r="6" spans="2:13" ht="26.25" customHeight="1">
      <c r="B6" s="141" t="s">
        <v>196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83"/>
      <c r="D10" s="84"/>
      <c r="E10" s="84"/>
      <c r="F10" s="84"/>
      <c r="G10" s="84"/>
      <c r="H10" s="113"/>
      <c r="I10" s="113"/>
      <c r="J10" s="82">
        <v>71867.7</v>
      </c>
      <c r="K10" s="113"/>
      <c r="L10" s="113">
        <v>0.1094</v>
      </c>
    </row>
    <row r="11" spans="2:13" customFormat="1" ht="15.75">
      <c r="B11" s="56" t="s">
        <v>232</v>
      </c>
      <c r="C11" s="86"/>
      <c r="D11" s="86"/>
      <c r="E11" s="86"/>
      <c r="F11" s="86"/>
      <c r="G11" s="86"/>
      <c r="H11" s="114"/>
      <c r="I11" s="114"/>
      <c r="J11" s="89">
        <v>71867.7</v>
      </c>
      <c r="K11" s="114"/>
      <c r="L11" s="114">
        <v>0.1094</v>
      </c>
    </row>
    <row r="12" spans="2:13" customFormat="1" ht="15.75">
      <c r="B12" s="56" t="s">
        <v>266</v>
      </c>
      <c r="C12" s="86"/>
      <c r="D12" s="86"/>
      <c r="E12" s="86"/>
      <c r="F12" s="86"/>
      <c r="G12" s="86"/>
      <c r="H12" s="114"/>
      <c r="I12" s="114"/>
      <c r="J12" s="89">
        <v>1658.54</v>
      </c>
      <c r="K12" s="114"/>
      <c r="L12" s="114">
        <v>2.5000000000000001E-3</v>
      </c>
    </row>
    <row r="13" spans="2:13" customFormat="1" ht="15.75">
      <c r="B13" s="57" t="s">
        <v>568</v>
      </c>
      <c r="C13" s="87">
        <v>9020003</v>
      </c>
      <c r="D13" s="87">
        <v>10</v>
      </c>
      <c r="E13" s="88" t="s">
        <v>302</v>
      </c>
      <c r="F13" s="87" t="s">
        <v>303</v>
      </c>
      <c r="G13" s="87" t="s">
        <v>165</v>
      </c>
      <c r="H13" s="90">
        <v>0</v>
      </c>
      <c r="I13" s="90">
        <v>0</v>
      </c>
      <c r="J13" s="90">
        <v>453.85</v>
      </c>
      <c r="K13" s="115">
        <f>J13/$J$10</f>
        <v>6.3150761746932219E-3</v>
      </c>
      <c r="L13" s="115">
        <f>J13/656765.89</f>
        <v>6.9103771512859786E-4</v>
      </c>
    </row>
    <row r="14" spans="2:13" customFormat="1" ht="15.75">
      <c r="B14" s="57" t="s">
        <v>569</v>
      </c>
      <c r="C14" s="87">
        <v>9020008</v>
      </c>
      <c r="D14" s="87">
        <v>12</v>
      </c>
      <c r="E14" s="88" t="s">
        <v>302</v>
      </c>
      <c r="F14" s="87" t="s">
        <v>303</v>
      </c>
      <c r="G14" s="87" t="s">
        <v>165</v>
      </c>
      <c r="H14" s="90">
        <v>0</v>
      </c>
      <c r="I14" s="90">
        <v>0</v>
      </c>
      <c r="J14" s="90">
        <v>23.75</v>
      </c>
      <c r="K14" s="115">
        <f t="shared" ref="K14:K22" si="0">J14/$J$10</f>
        <v>3.3046834669816903E-4</v>
      </c>
      <c r="L14" s="115">
        <f t="shared" ref="L14:L22" si="1">J14/656765.89</f>
        <v>3.6162048549750351E-5</v>
      </c>
    </row>
    <row r="15" spans="2:13" customFormat="1" ht="15.75">
      <c r="B15" s="57" t="s">
        <v>570</v>
      </c>
      <c r="C15" s="87">
        <v>9020009</v>
      </c>
      <c r="D15" s="87">
        <v>31</v>
      </c>
      <c r="E15" s="88" t="s">
        <v>571</v>
      </c>
      <c r="F15" s="87" t="s">
        <v>303</v>
      </c>
      <c r="G15" s="87" t="s">
        <v>165</v>
      </c>
      <c r="H15" s="90">
        <v>0</v>
      </c>
      <c r="I15" s="90">
        <v>0</v>
      </c>
      <c r="J15" s="90">
        <v>6.47</v>
      </c>
      <c r="K15" s="115">
        <f t="shared" si="0"/>
        <v>9.0026534868932776E-5</v>
      </c>
      <c r="L15" s="115">
        <f t="shared" si="1"/>
        <v>9.8513033312372534E-6</v>
      </c>
    </row>
    <row r="16" spans="2:13" customFormat="1" ht="15.75">
      <c r="B16" s="57" t="s">
        <v>570</v>
      </c>
      <c r="C16" s="87">
        <v>9020014</v>
      </c>
      <c r="D16" s="87">
        <v>31</v>
      </c>
      <c r="E16" s="88" t="s">
        <v>571</v>
      </c>
      <c r="F16" s="87" t="s">
        <v>303</v>
      </c>
      <c r="G16" s="87" t="s">
        <v>165</v>
      </c>
      <c r="H16" s="90">
        <v>0</v>
      </c>
      <c r="I16" s="90">
        <v>0</v>
      </c>
      <c r="J16" s="90">
        <v>309.45999999999998</v>
      </c>
      <c r="K16" s="115">
        <f t="shared" si="0"/>
        <v>4.3059677713353844E-3</v>
      </c>
      <c r="L16" s="115">
        <f t="shared" si="1"/>
        <v>4.7118768607182075E-4</v>
      </c>
    </row>
    <row r="17" spans="2:12" customFormat="1" ht="15.75">
      <c r="B17" s="57" t="s">
        <v>572</v>
      </c>
      <c r="C17" s="87">
        <v>9020012</v>
      </c>
      <c r="D17" s="87">
        <v>20</v>
      </c>
      <c r="E17" s="88" t="s">
        <v>302</v>
      </c>
      <c r="F17" s="87" t="s">
        <v>303</v>
      </c>
      <c r="G17" s="87" t="s">
        <v>165</v>
      </c>
      <c r="H17" s="90">
        <v>0</v>
      </c>
      <c r="I17" s="90">
        <v>0</v>
      </c>
      <c r="J17" s="90">
        <v>61.27</v>
      </c>
      <c r="K17" s="115">
        <f t="shared" si="0"/>
        <v>8.5253876219776065E-4</v>
      </c>
      <c r="L17" s="115">
        <f t="shared" si="1"/>
        <v>9.329047219550333E-5</v>
      </c>
    </row>
    <row r="18" spans="2:12" customFormat="1" ht="15.75">
      <c r="B18" s="57" t="s">
        <v>573</v>
      </c>
      <c r="C18" s="87">
        <v>9010005</v>
      </c>
      <c r="D18" s="87">
        <v>570009449</v>
      </c>
      <c r="E18" s="87">
        <v>0</v>
      </c>
      <c r="F18" s="87" t="s">
        <v>280</v>
      </c>
      <c r="G18" s="87" t="s">
        <v>165</v>
      </c>
      <c r="H18" s="90">
        <v>0</v>
      </c>
      <c r="I18" s="90">
        <v>0</v>
      </c>
      <c r="J18" s="90">
        <v>6</v>
      </c>
      <c r="K18" s="115">
        <f t="shared" si="0"/>
        <v>8.3486740218484808E-5</v>
      </c>
      <c r="L18" s="115">
        <f t="shared" si="1"/>
        <v>9.1356754230948253E-6</v>
      </c>
    </row>
    <row r="19" spans="2:12" customFormat="1" ht="15.75">
      <c r="B19" s="57" t="s">
        <v>570</v>
      </c>
      <c r="C19" s="87">
        <v>9020015</v>
      </c>
      <c r="D19" s="87">
        <v>31</v>
      </c>
      <c r="E19" s="88" t="s">
        <v>571</v>
      </c>
      <c r="F19" s="87" t="s">
        <v>303</v>
      </c>
      <c r="G19" s="87" t="s">
        <v>165</v>
      </c>
      <c r="H19" s="115">
        <v>0</v>
      </c>
      <c r="I19" s="115">
        <v>0</v>
      </c>
      <c r="J19" s="90">
        <v>333.87</v>
      </c>
      <c r="K19" s="115">
        <f t="shared" si="0"/>
        <v>4.6456196594575868E-3</v>
      </c>
      <c r="L19" s="115">
        <f t="shared" si="1"/>
        <v>5.0835465891811162E-4</v>
      </c>
    </row>
    <row r="20" spans="2:12" customFormat="1" ht="15.75">
      <c r="B20" s="57" t="s">
        <v>570</v>
      </c>
      <c r="C20" s="87">
        <v>9020016</v>
      </c>
      <c r="D20" s="87">
        <v>31</v>
      </c>
      <c r="E20" s="88" t="s">
        <v>571</v>
      </c>
      <c r="F20" s="87" t="s">
        <v>303</v>
      </c>
      <c r="G20" s="87" t="s">
        <v>165</v>
      </c>
      <c r="H20" s="90">
        <v>0</v>
      </c>
      <c r="I20" s="90">
        <v>0</v>
      </c>
      <c r="J20" s="90">
        <v>304.89999999999998</v>
      </c>
      <c r="K20" s="115">
        <f t="shared" si="0"/>
        <v>4.2425178487693355E-3</v>
      </c>
      <c r="L20" s="115">
        <f t="shared" si="1"/>
        <v>4.642445727502687E-4</v>
      </c>
    </row>
    <row r="21" spans="2:12" customFormat="1" ht="15.75">
      <c r="B21" s="57" t="s">
        <v>574</v>
      </c>
      <c r="C21" s="87">
        <v>11010031</v>
      </c>
      <c r="D21" s="87">
        <v>512199381</v>
      </c>
      <c r="E21" s="87">
        <v>0</v>
      </c>
      <c r="F21" s="87" t="s">
        <v>280</v>
      </c>
      <c r="G21" s="87" t="s">
        <v>165</v>
      </c>
      <c r="H21" s="90">
        <v>0</v>
      </c>
      <c r="I21" s="90">
        <v>0</v>
      </c>
      <c r="J21" s="90">
        <v>-0.25</v>
      </c>
      <c r="K21" s="115">
        <f t="shared" si="0"/>
        <v>-3.4786141757702002E-6</v>
      </c>
      <c r="L21" s="115">
        <f t="shared" si="1"/>
        <v>-3.8065314262895105E-7</v>
      </c>
    </row>
    <row r="22" spans="2:12" customFormat="1" ht="15.75">
      <c r="B22" s="57" t="s">
        <v>570</v>
      </c>
      <c r="C22" s="87">
        <v>9020017</v>
      </c>
      <c r="D22" s="87">
        <v>31</v>
      </c>
      <c r="E22" s="88" t="s">
        <v>571</v>
      </c>
      <c r="F22" s="87" t="s">
        <v>303</v>
      </c>
      <c r="G22" s="87" t="s">
        <v>165</v>
      </c>
      <c r="H22" s="90">
        <v>0</v>
      </c>
      <c r="I22" s="90">
        <v>0</v>
      </c>
      <c r="J22" s="90">
        <v>159.22</v>
      </c>
      <c r="K22" s="115">
        <f t="shared" si="0"/>
        <v>2.2154597962645252E-3</v>
      </c>
      <c r="L22" s="115">
        <f t="shared" si="1"/>
        <v>2.4243037347752635E-4</v>
      </c>
    </row>
    <row r="23" spans="2:12" customFormat="1" ht="15.75">
      <c r="B23" s="56" t="s">
        <v>268</v>
      </c>
      <c r="C23" s="86"/>
      <c r="D23" s="86"/>
      <c r="E23" s="86"/>
      <c r="F23" s="86"/>
      <c r="G23" s="86"/>
      <c r="H23" s="114"/>
      <c r="I23" s="114"/>
      <c r="J23" s="89">
        <v>23536.71</v>
      </c>
      <c r="K23" s="114"/>
      <c r="L23" s="114">
        <v>3.5799999999999998E-2</v>
      </c>
    </row>
    <row r="24" spans="2:12" customFormat="1" ht="15.75">
      <c r="B24" s="57" t="s">
        <v>269</v>
      </c>
      <c r="C24" s="87">
        <v>10</v>
      </c>
      <c r="D24" s="87">
        <v>512199381</v>
      </c>
      <c r="E24" s="87">
        <v>0</v>
      </c>
      <c r="F24" s="87" t="s">
        <v>280</v>
      </c>
      <c r="G24" s="87" t="s">
        <v>164</v>
      </c>
      <c r="H24" s="115">
        <v>0</v>
      </c>
      <c r="I24" s="115">
        <v>0</v>
      </c>
      <c r="J24" s="90">
        <v>1227.9000000000001</v>
      </c>
      <c r="K24" s="115">
        <v>1.7100000000000001E-2</v>
      </c>
      <c r="L24" s="115">
        <v>1.9E-3</v>
      </c>
    </row>
    <row r="25" spans="2:12" customFormat="1" ht="15.75">
      <c r="B25" s="57" t="s">
        <v>575</v>
      </c>
      <c r="C25" s="87">
        <v>1</v>
      </c>
      <c r="D25" s="87">
        <v>512199381</v>
      </c>
      <c r="E25" s="87">
        <v>0</v>
      </c>
      <c r="F25" s="87" t="s">
        <v>280</v>
      </c>
      <c r="G25" s="87" t="s">
        <v>164</v>
      </c>
      <c r="H25" s="115">
        <v>0</v>
      </c>
      <c r="I25" s="115">
        <v>0</v>
      </c>
      <c r="J25" s="90">
        <v>22308.81</v>
      </c>
      <c r="K25" s="115">
        <v>0.31040000000000001</v>
      </c>
      <c r="L25" s="115">
        <v>3.4000000000000002E-2</v>
      </c>
    </row>
    <row r="26" spans="2:12" customFormat="1" ht="15.75">
      <c r="B26" s="56" t="s">
        <v>270</v>
      </c>
      <c r="C26" s="86"/>
      <c r="D26" s="86"/>
      <c r="E26" s="86"/>
      <c r="F26" s="86"/>
      <c r="G26" s="86"/>
      <c r="H26" s="114"/>
      <c r="I26" s="114"/>
      <c r="J26" s="89">
        <v>35338.300000000003</v>
      </c>
      <c r="K26" s="114"/>
      <c r="L26" s="114">
        <v>5.3800000000000001E-2</v>
      </c>
    </row>
    <row r="27" spans="2:12" customFormat="1" ht="15.75">
      <c r="B27" s="57" t="s">
        <v>271</v>
      </c>
      <c r="C27" s="87">
        <v>11</v>
      </c>
      <c r="D27" s="87">
        <v>512199381</v>
      </c>
      <c r="E27" s="87">
        <v>0</v>
      </c>
      <c r="F27" s="87" t="s">
        <v>280</v>
      </c>
      <c r="G27" s="87" t="s">
        <v>165</v>
      </c>
      <c r="H27" s="115">
        <v>0</v>
      </c>
      <c r="I27" s="115">
        <v>0</v>
      </c>
      <c r="J27" s="90">
        <v>35338.300000000003</v>
      </c>
      <c r="K27" s="115">
        <v>0.49170000000000003</v>
      </c>
      <c r="L27" s="115">
        <v>5.3800000000000001E-2</v>
      </c>
    </row>
    <row r="28" spans="2:12" customFormat="1" ht="15.75">
      <c r="B28" s="56" t="s">
        <v>272</v>
      </c>
      <c r="C28" s="86"/>
      <c r="D28" s="86"/>
      <c r="E28" s="86"/>
      <c r="F28" s="86"/>
      <c r="G28" s="86"/>
      <c r="H28" s="114"/>
      <c r="I28" s="114"/>
      <c r="J28" s="89">
        <v>11334.15</v>
      </c>
      <c r="K28" s="114"/>
      <c r="L28" s="114">
        <v>1.7299999999999999E-2</v>
      </c>
    </row>
    <row r="29" spans="2:12" customFormat="1" ht="15.75">
      <c r="B29" s="57" t="s">
        <v>267</v>
      </c>
      <c r="C29" s="87"/>
      <c r="D29" s="87"/>
      <c r="E29" s="87"/>
      <c r="F29" s="87"/>
      <c r="G29" s="87"/>
      <c r="H29" s="115"/>
      <c r="I29" s="115"/>
      <c r="J29" s="90"/>
      <c r="K29" s="115"/>
      <c r="L29" s="115"/>
    </row>
    <row r="30" spans="2:12" customFormat="1" ht="15.75">
      <c r="B30" s="57" t="s">
        <v>273</v>
      </c>
      <c r="C30" s="87">
        <v>40</v>
      </c>
      <c r="D30" s="87">
        <v>20</v>
      </c>
      <c r="E30" s="88" t="s">
        <v>302</v>
      </c>
      <c r="F30" s="87" t="s">
        <v>303</v>
      </c>
      <c r="G30" s="87" t="s">
        <v>165</v>
      </c>
      <c r="H30" s="115">
        <v>0</v>
      </c>
      <c r="I30" s="115">
        <v>0</v>
      </c>
      <c r="J30" s="90">
        <v>11334.15</v>
      </c>
      <c r="K30" s="115">
        <v>0.15770000000000001</v>
      </c>
      <c r="L30" s="115">
        <v>1.7299999999999999E-2</v>
      </c>
    </row>
    <row r="31" spans="2:12" customFormat="1" ht="15.75">
      <c r="B31" s="56" t="s">
        <v>274</v>
      </c>
      <c r="C31" s="86"/>
      <c r="D31" s="86"/>
      <c r="E31" s="86"/>
      <c r="F31" s="86"/>
      <c r="G31" s="86"/>
      <c r="H31" s="114"/>
      <c r="I31" s="114"/>
      <c r="J31" s="89"/>
      <c r="K31" s="114"/>
      <c r="L31" s="114"/>
    </row>
    <row r="32" spans="2:12" customFormat="1" ht="15.75">
      <c r="B32" s="57" t="s">
        <v>267</v>
      </c>
      <c r="C32" s="87"/>
      <c r="D32" s="87"/>
      <c r="E32" s="87"/>
      <c r="F32" s="87"/>
      <c r="G32" s="87"/>
      <c r="H32" s="115"/>
      <c r="I32" s="115"/>
      <c r="J32" s="90"/>
      <c r="K32" s="115"/>
      <c r="L32" s="115"/>
    </row>
    <row r="33" spans="1:12" customFormat="1" ht="15.75">
      <c r="B33" s="56" t="s">
        <v>275</v>
      </c>
      <c r="C33" s="86"/>
      <c r="D33" s="86"/>
      <c r="E33" s="86"/>
      <c r="F33" s="86"/>
      <c r="G33" s="86"/>
      <c r="H33" s="114"/>
      <c r="I33" s="114"/>
      <c r="J33" s="89"/>
      <c r="K33" s="114"/>
      <c r="L33" s="114"/>
    </row>
    <row r="34" spans="1:12" customFormat="1" ht="15.75">
      <c r="B34" s="57" t="s">
        <v>267</v>
      </c>
      <c r="C34" s="87"/>
      <c r="D34" s="87"/>
      <c r="E34" s="87"/>
      <c r="F34" s="87"/>
      <c r="G34" s="87"/>
      <c r="H34" s="115"/>
      <c r="I34" s="115"/>
      <c r="J34" s="90"/>
      <c r="K34" s="115"/>
      <c r="L34" s="115"/>
    </row>
    <row r="35" spans="1:12" customFormat="1" ht="15.75">
      <c r="B35" s="56" t="s">
        <v>276</v>
      </c>
      <c r="C35" s="86"/>
      <c r="D35" s="86"/>
      <c r="E35" s="86"/>
      <c r="F35" s="86"/>
      <c r="G35" s="86"/>
      <c r="H35" s="114"/>
      <c r="I35" s="114"/>
      <c r="J35" s="89"/>
      <c r="K35" s="114"/>
      <c r="L35" s="114"/>
    </row>
    <row r="36" spans="1:12" customFormat="1" ht="15.75">
      <c r="B36" s="57" t="s">
        <v>267</v>
      </c>
      <c r="C36" s="87"/>
      <c r="D36" s="87"/>
      <c r="E36" s="87"/>
      <c r="F36" s="87"/>
      <c r="G36" s="87"/>
      <c r="H36" s="115"/>
      <c r="I36" s="115"/>
      <c r="J36" s="90"/>
      <c r="K36" s="115"/>
      <c r="L36" s="115"/>
    </row>
    <row r="37" spans="1:12" customFormat="1" ht="15.75">
      <c r="B37" s="56" t="s">
        <v>231</v>
      </c>
      <c r="C37" s="86"/>
      <c r="D37" s="86"/>
      <c r="E37" s="86"/>
      <c r="F37" s="86"/>
      <c r="G37" s="86"/>
      <c r="H37" s="114"/>
      <c r="I37" s="114"/>
      <c r="J37" s="89"/>
      <c r="K37" s="114"/>
      <c r="L37" s="114"/>
    </row>
    <row r="38" spans="1:12" customFormat="1" ht="15.75">
      <c r="B38" s="56" t="s">
        <v>268</v>
      </c>
      <c r="C38" s="86"/>
      <c r="D38" s="86"/>
      <c r="E38" s="86"/>
      <c r="F38" s="86"/>
      <c r="G38" s="86"/>
      <c r="H38" s="114"/>
      <c r="I38" s="114"/>
      <c r="J38" s="89"/>
      <c r="K38" s="114"/>
      <c r="L38" s="114"/>
    </row>
    <row r="39" spans="1:12" customFormat="1" ht="15.75">
      <c r="B39" s="57" t="s">
        <v>267</v>
      </c>
      <c r="C39" s="87"/>
      <c r="D39" s="87"/>
      <c r="E39" s="87"/>
      <c r="F39" s="87"/>
      <c r="G39" s="87"/>
      <c r="H39" s="115"/>
      <c r="I39" s="115"/>
      <c r="J39" s="90"/>
      <c r="K39" s="115"/>
      <c r="L39" s="115"/>
    </row>
    <row r="40" spans="1:12" customFormat="1" ht="15.75">
      <c r="B40" s="56" t="s">
        <v>276</v>
      </c>
      <c r="C40" s="86"/>
      <c r="D40" s="86"/>
      <c r="E40" s="86"/>
      <c r="F40" s="86"/>
      <c r="G40" s="86"/>
      <c r="H40" s="114"/>
      <c r="I40" s="114"/>
      <c r="J40" s="89"/>
      <c r="K40" s="114"/>
      <c r="L40" s="114"/>
    </row>
    <row r="41" spans="1:12" customFormat="1" ht="15.75">
      <c r="B41" s="121" t="s">
        <v>267</v>
      </c>
      <c r="C41" s="87"/>
      <c r="D41" s="87"/>
      <c r="E41" s="87"/>
      <c r="F41" s="87"/>
      <c r="G41" s="87"/>
      <c r="H41" s="115"/>
      <c r="I41" s="115"/>
      <c r="J41" s="90"/>
      <c r="K41" s="115"/>
      <c r="L41" s="115"/>
    </row>
    <row r="42" spans="1:12" customFormat="1">
      <c r="A42" s="1"/>
      <c r="B42" s="120" t="s">
        <v>249</v>
      </c>
      <c r="C42" s="2"/>
      <c r="D42" s="1"/>
      <c r="E42" s="1"/>
      <c r="F42" s="1"/>
      <c r="G42" s="1"/>
      <c r="H42" s="1"/>
      <c r="I42" s="1"/>
      <c r="J42" s="1"/>
      <c r="K42" s="1"/>
      <c r="L42" s="1"/>
    </row>
    <row r="43" spans="1:12" customFormat="1">
      <c r="A43" s="1"/>
      <c r="B43" s="140" t="s">
        <v>256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</row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D519" s="1"/>
    </row>
    <row r="520" spans="4:5">
      <c r="D520" s="1"/>
    </row>
    <row r="521" spans="4:5">
      <c r="D521" s="1"/>
    </row>
    <row r="522" spans="4:5">
      <c r="D522" s="1"/>
    </row>
    <row r="523" spans="4:5">
      <c r="E523" s="2"/>
    </row>
  </sheetData>
  <mergeCells count="2">
    <mergeCell ref="B6:L6"/>
    <mergeCell ref="B43:L43"/>
  </mergeCells>
  <phoneticPr fontId="4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80"/>
  <sheetViews>
    <sheetView rightToLeft="1" topLeftCell="A4" workbookViewId="0">
      <selection activeCell="B1" sqref="B1:R47"/>
    </sheetView>
  </sheetViews>
  <sheetFormatPr defaultColWidth="9.140625" defaultRowHeight="18"/>
  <cols>
    <col min="1" max="1" width="6.28515625" style="1" customWidth="1"/>
    <col min="2" max="2" width="41.5703125" style="2" customWidth="1"/>
    <col min="3" max="3" width="11.85546875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8.140625" style="1" bestFit="1" customWidth="1"/>
    <col min="9" max="9" width="10.85546875" style="1" customWidth="1"/>
    <col min="10" max="10" width="9.7109375" style="1" customWidth="1"/>
    <col min="11" max="11" width="10.85546875" style="1" customWidth="1"/>
    <col min="12" max="12" width="19.140625" style="1" bestFit="1" customWidth="1"/>
    <col min="13" max="13" width="10.85546875" style="1" customWidth="1"/>
    <col min="14" max="14" width="10.28515625" style="1" bestFit="1" customWidth="1"/>
    <col min="15" max="15" width="14.5703125" style="1" bestFit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277</v>
      </c>
    </row>
    <row r="2" spans="2:53">
      <c r="B2" s="80" t="s">
        <v>278</v>
      </c>
    </row>
    <row r="3" spans="2:53">
      <c r="B3" s="80" t="s">
        <v>560</v>
      </c>
    </row>
    <row r="4" spans="2:53">
      <c r="B4" s="80" t="s">
        <v>561</v>
      </c>
    </row>
    <row r="6" spans="2:53" ht="21.7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6"/>
    </row>
    <row r="7" spans="2:53" ht="27.75" customHeight="1">
      <c r="B7" s="147" t="s">
        <v>108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9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83"/>
      <c r="D11" s="83"/>
      <c r="E11" s="83"/>
      <c r="F11" s="83"/>
      <c r="G11" s="94"/>
      <c r="H11" s="83">
        <v>4.6900000000000004</v>
      </c>
      <c r="I11" s="83"/>
      <c r="J11" s="113"/>
      <c r="K11" s="113">
        <v>5.9999999999999995E-4</v>
      </c>
      <c r="L11" s="82">
        <v>163431216</v>
      </c>
      <c r="M11" s="82"/>
      <c r="N11" s="82"/>
      <c r="O11" s="82">
        <v>191204.75</v>
      </c>
      <c r="P11" s="113"/>
      <c r="Q11" s="113"/>
      <c r="R11" s="113">
        <v>0.29109999999999997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232</v>
      </c>
      <c r="C12" s="86"/>
      <c r="D12" s="86"/>
      <c r="E12" s="86"/>
      <c r="F12" s="86"/>
      <c r="G12" s="95"/>
      <c r="H12" s="86">
        <v>4.6900000000000004</v>
      </c>
      <c r="I12" s="86"/>
      <c r="J12" s="114"/>
      <c r="K12" s="114">
        <v>5.9999999999999995E-4</v>
      </c>
      <c r="L12" s="89">
        <v>163431216</v>
      </c>
      <c r="M12" s="89"/>
      <c r="N12" s="89"/>
      <c r="O12" s="89">
        <v>191204.75</v>
      </c>
      <c r="P12" s="114"/>
      <c r="Q12" s="114"/>
      <c r="R12" s="114">
        <v>0.29109999999999997</v>
      </c>
    </row>
    <row r="13" spans="2:53" customFormat="1" ht="15.75">
      <c r="B13" s="58" t="s">
        <v>23</v>
      </c>
      <c r="C13" s="86"/>
      <c r="D13" s="86"/>
      <c r="E13" s="86"/>
      <c r="F13" s="86"/>
      <c r="G13" s="95"/>
      <c r="H13" s="86">
        <v>5.36</v>
      </c>
      <c r="I13" s="86"/>
      <c r="J13" s="114"/>
      <c r="K13" s="114">
        <v>-6.6E-3</v>
      </c>
      <c r="L13" s="89">
        <v>55191797</v>
      </c>
      <c r="M13" s="89"/>
      <c r="N13" s="89"/>
      <c r="O13" s="89">
        <v>70216.37</v>
      </c>
      <c r="P13" s="114"/>
      <c r="Q13" s="114"/>
      <c r="R13" s="114">
        <v>0.1069</v>
      </c>
    </row>
    <row r="14" spans="2:53" customFormat="1" ht="15.75">
      <c r="B14" s="59" t="s">
        <v>279</v>
      </c>
      <c r="C14" s="87">
        <v>9590431</v>
      </c>
      <c r="D14" s="87" t="s">
        <v>142</v>
      </c>
      <c r="E14" s="87">
        <v>0</v>
      </c>
      <c r="F14" s="87" t="s">
        <v>280</v>
      </c>
      <c r="G14" s="96"/>
      <c r="H14" s="87">
        <v>4.25</v>
      </c>
      <c r="I14" s="87" t="s">
        <v>165</v>
      </c>
      <c r="J14" s="115">
        <v>0.04</v>
      </c>
      <c r="K14" s="115">
        <v>-8.6999999999999994E-3</v>
      </c>
      <c r="L14" s="90">
        <v>307630</v>
      </c>
      <c r="M14" s="90">
        <v>154.88</v>
      </c>
      <c r="N14" s="90">
        <v>0</v>
      </c>
      <c r="O14" s="90">
        <v>476.46</v>
      </c>
      <c r="P14" s="115">
        <v>0</v>
      </c>
      <c r="Q14" s="115">
        <v>2.5000000000000001E-3</v>
      </c>
      <c r="R14" s="115">
        <v>7.000000000000001E-4</v>
      </c>
    </row>
    <row r="15" spans="2:53" customFormat="1" ht="15.75">
      <c r="B15" s="59" t="s">
        <v>281</v>
      </c>
      <c r="C15" s="87">
        <v>9590332</v>
      </c>
      <c r="D15" s="87" t="s">
        <v>142</v>
      </c>
      <c r="E15" s="87">
        <v>0</v>
      </c>
      <c r="F15" s="87" t="s">
        <v>280</v>
      </c>
      <c r="G15" s="96"/>
      <c r="H15" s="87">
        <v>1.54</v>
      </c>
      <c r="I15" s="87" t="s">
        <v>165</v>
      </c>
      <c r="J15" s="115">
        <v>0.04</v>
      </c>
      <c r="K15" s="115">
        <v>-9.5999999999999992E-3</v>
      </c>
      <c r="L15" s="90">
        <v>11298350</v>
      </c>
      <c r="M15" s="90">
        <v>143.96</v>
      </c>
      <c r="N15" s="90">
        <v>0</v>
      </c>
      <c r="O15" s="90">
        <v>16265.1</v>
      </c>
      <c r="P15" s="115">
        <v>7.000000000000001E-4</v>
      </c>
      <c r="Q15" s="115">
        <v>8.5099999999999995E-2</v>
      </c>
      <c r="R15" s="115">
        <v>2.4799999999999999E-2</v>
      </c>
    </row>
    <row r="16" spans="2:53" customFormat="1" ht="15.75">
      <c r="B16" s="59" t="s">
        <v>282</v>
      </c>
      <c r="C16" s="87">
        <v>1137181</v>
      </c>
      <c r="D16" s="87" t="s">
        <v>142</v>
      </c>
      <c r="E16" s="87">
        <v>0</v>
      </c>
      <c r="F16" s="87" t="s">
        <v>280</v>
      </c>
      <c r="G16" s="96"/>
      <c r="H16" s="87">
        <v>0.83</v>
      </c>
      <c r="I16" s="87" t="s">
        <v>165</v>
      </c>
      <c r="J16" s="115">
        <v>1E-3</v>
      </c>
      <c r="K16" s="115">
        <v>-8.199999999999999E-3</v>
      </c>
      <c r="L16" s="90">
        <v>16111427</v>
      </c>
      <c r="M16" s="90">
        <v>102.3</v>
      </c>
      <c r="N16" s="90">
        <v>0</v>
      </c>
      <c r="O16" s="90">
        <v>16481.990000000002</v>
      </c>
      <c r="P16" s="115">
        <v>1.1000000000000001E-3</v>
      </c>
      <c r="Q16" s="115">
        <v>8.6199999999999999E-2</v>
      </c>
      <c r="R16" s="115">
        <v>2.5099999999999997E-2</v>
      </c>
    </row>
    <row r="17" spans="2:18" customFormat="1" ht="15.75">
      <c r="B17" s="59" t="s">
        <v>283</v>
      </c>
      <c r="C17" s="87">
        <v>1135912</v>
      </c>
      <c r="D17" s="87" t="s">
        <v>142</v>
      </c>
      <c r="E17" s="87">
        <v>0</v>
      </c>
      <c r="F17" s="87" t="s">
        <v>280</v>
      </c>
      <c r="G17" s="96"/>
      <c r="H17" s="87">
        <v>5.73</v>
      </c>
      <c r="I17" s="87" t="s">
        <v>165</v>
      </c>
      <c r="J17" s="115">
        <v>7.4999999999999997E-3</v>
      </c>
      <c r="K17" s="115">
        <v>-8.0000000000000002E-3</v>
      </c>
      <c r="L17" s="90">
        <v>9232250</v>
      </c>
      <c r="M17" s="90">
        <v>110.65</v>
      </c>
      <c r="N17" s="90">
        <v>0</v>
      </c>
      <c r="O17" s="90">
        <v>10215.49</v>
      </c>
      <c r="P17" s="115">
        <v>7.000000000000001E-4</v>
      </c>
      <c r="Q17" s="115">
        <v>5.3399999999999996E-2</v>
      </c>
      <c r="R17" s="115">
        <v>1.5600000000000001E-2</v>
      </c>
    </row>
    <row r="18" spans="2:18" customFormat="1" ht="15.75">
      <c r="B18" s="59" t="s">
        <v>284</v>
      </c>
      <c r="C18" s="87">
        <v>1140847</v>
      </c>
      <c r="D18" s="87" t="s">
        <v>142</v>
      </c>
      <c r="E18" s="87">
        <v>0</v>
      </c>
      <c r="F18" s="87" t="s">
        <v>280</v>
      </c>
      <c r="G18" s="96"/>
      <c r="H18" s="87">
        <v>7.22</v>
      </c>
      <c r="I18" s="87" t="s">
        <v>165</v>
      </c>
      <c r="J18" s="115">
        <v>8.5000000000000006E-3</v>
      </c>
      <c r="K18" s="115">
        <v>-6.7000000000000002E-3</v>
      </c>
      <c r="L18" s="90">
        <v>4766500</v>
      </c>
      <c r="M18" s="90">
        <v>113.2</v>
      </c>
      <c r="N18" s="90">
        <v>0</v>
      </c>
      <c r="O18" s="90">
        <v>5395.68</v>
      </c>
      <c r="P18" s="115">
        <v>2.9999999999999997E-4</v>
      </c>
      <c r="Q18" s="115">
        <v>2.8199999999999999E-2</v>
      </c>
      <c r="R18" s="115">
        <v>8.199999999999999E-3</v>
      </c>
    </row>
    <row r="19" spans="2:18" customFormat="1" ht="15.75">
      <c r="B19" s="59" t="s">
        <v>285</v>
      </c>
      <c r="C19" s="87">
        <v>1134865</v>
      </c>
      <c r="D19" s="87" t="s">
        <v>142</v>
      </c>
      <c r="E19" s="87">
        <v>0</v>
      </c>
      <c r="F19" s="87" t="s">
        <v>280</v>
      </c>
      <c r="G19" s="96"/>
      <c r="H19" s="87">
        <v>22.62</v>
      </c>
      <c r="I19" s="87" t="s">
        <v>165</v>
      </c>
      <c r="J19" s="115">
        <v>0.01</v>
      </c>
      <c r="K19" s="115">
        <v>5.6999999999999993E-3</v>
      </c>
      <c r="L19" s="90">
        <v>1705500</v>
      </c>
      <c r="M19" s="90">
        <v>112.4</v>
      </c>
      <c r="N19" s="90">
        <v>0</v>
      </c>
      <c r="O19" s="90">
        <v>1916.98</v>
      </c>
      <c r="P19" s="115">
        <v>1E-4</v>
      </c>
      <c r="Q19" s="115">
        <v>0.01</v>
      </c>
      <c r="R19" s="115">
        <v>2.8999999999999998E-3</v>
      </c>
    </row>
    <row r="20" spans="2:18" customFormat="1" ht="15.75">
      <c r="B20" s="59" t="s">
        <v>286</v>
      </c>
      <c r="C20" s="87">
        <v>1124056</v>
      </c>
      <c r="D20" s="87" t="s">
        <v>142</v>
      </c>
      <c r="E20" s="87">
        <v>0</v>
      </c>
      <c r="F20" s="87" t="s">
        <v>280</v>
      </c>
      <c r="G20" s="96"/>
      <c r="H20" s="87">
        <v>2.67</v>
      </c>
      <c r="I20" s="87" t="s">
        <v>165</v>
      </c>
      <c r="J20" s="115">
        <v>2.75E-2</v>
      </c>
      <c r="K20" s="115">
        <v>-9.5999999999999992E-3</v>
      </c>
      <c r="L20" s="90">
        <v>5068640</v>
      </c>
      <c r="M20" s="90">
        <v>115.85</v>
      </c>
      <c r="N20" s="90">
        <v>0</v>
      </c>
      <c r="O20" s="90">
        <v>5872.02</v>
      </c>
      <c r="P20" s="115">
        <v>2.9999999999999997E-4</v>
      </c>
      <c r="Q20" s="115">
        <v>3.0699999999999998E-2</v>
      </c>
      <c r="R20" s="115">
        <v>8.8999999999999999E-3</v>
      </c>
    </row>
    <row r="21" spans="2:18" customFormat="1" ht="15.75">
      <c r="B21" s="59" t="s">
        <v>287</v>
      </c>
      <c r="C21" s="87">
        <v>1097708</v>
      </c>
      <c r="D21" s="87" t="s">
        <v>142</v>
      </c>
      <c r="E21" s="87">
        <v>0</v>
      </c>
      <c r="F21" s="87" t="s">
        <v>280</v>
      </c>
      <c r="G21" s="96"/>
      <c r="H21" s="87">
        <v>13.19</v>
      </c>
      <c r="I21" s="87" t="s">
        <v>165</v>
      </c>
      <c r="J21" s="115">
        <v>0.04</v>
      </c>
      <c r="K21" s="115">
        <v>-5.9999999999999995E-4</v>
      </c>
      <c r="L21" s="90">
        <v>6701500</v>
      </c>
      <c r="M21" s="90">
        <v>202.83</v>
      </c>
      <c r="N21" s="90">
        <v>0</v>
      </c>
      <c r="O21" s="90">
        <v>13592.65</v>
      </c>
      <c r="P21" s="115">
        <v>4.0000000000000002E-4</v>
      </c>
      <c r="Q21" s="115">
        <v>7.1099999999999997E-2</v>
      </c>
      <c r="R21" s="115">
        <v>2.07E-2</v>
      </c>
    </row>
    <row r="22" spans="2:18" customFormat="1" ht="15.75">
      <c r="B22" s="58" t="s">
        <v>49</v>
      </c>
      <c r="C22" s="86"/>
      <c r="D22" s="86"/>
      <c r="E22" s="86"/>
      <c r="F22" s="86"/>
      <c r="G22" s="95"/>
      <c r="H22" s="86">
        <v>4.3</v>
      </c>
      <c r="I22" s="86"/>
      <c r="J22" s="114"/>
      <c r="K22" s="114">
        <v>4.6999999999999993E-3</v>
      </c>
      <c r="L22" s="89">
        <v>108239419</v>
      </c>
      <c r="M22" s="89"/>
      <c r="N22" s="89"/>
      <c r="O22" s="89">
        <v>120988.38</v>
      </c>
      <c r="P22" s="114"/>
      <c r="Q22" s="114"/>
      <c r="R22" s="114">
        <v>0.18420000000000003</v>
      </c>
    </row>
    <row r="23" spans="2:18" customFormat="1" ht="15.75">
      <c r="B23" s="59" t="s">
        <v>267</v>
      </c>
      <c r="C23" s="87"/>
      <c r="D23" s="87"/>
      <c r="E23" s="87"/>
      <c r="F23" s="87"/>
      <c r="G23" s="96"/>
      <c r="H23" s="87"/>
      <c r="I23" s="87"/>
      <c r="J23" s="115"/>
      <c r="K23" s="115"/>
      <c r="L23" s="90"/>
      <c r="M23" s="90"/>
      <c r="N23" s="90">
        <v>0</v>
      </c>
      <c r="O23" s="90"/>
      <c r="P23" s="115"/>
      <c r="Q23" s="115"/>
      <c r="R23" s="115"/>
    </row>
    <row r="24" spans="2:18" customFormat="1" ht="15.75">
      <c r="B24" s="59" t="s">
        <v>288</v>
      </c>
      <c r="C24" s="87">
        <v>1150879</v>
      </c>
      <c r="D24" s="87" t="s">
        <v>142</v>
      </c>
      <c r="E24" s="87">
        <v>0</v>
      </c>
      <c r="F24" s="87" t="s">
        <v>280</v>
      </c>
      <c r="G24" s="96"/>
      <c r="H24" s="87">
        <v>8.0399999999999991</v>
      </c>
      <c r="I24" s="87" t="s">
        <v>165</v>
      </c>
      <c r="J24" s="115">
        <v>2.2499999999999999E-2</v>
      </c>
      <c r="K24" s="115">
        <v>8.5000000000000006E-3</v>
      </c>
      <c r="L24" s="90">
        <v>6895000</v>
      </c>
      <c r="M24" s="90">
        <v>112.37</v>
      </c>
      <c r="N24" s="90">
        <v>0</v>
      </c>
      <c r="O24" s="90">
        <v>7747.91</v>
      </c>
      <c r="P24" s="115">
        <v>4.0000000000000002E-4</v>
      </c>
      <c r="Q24" s="115">
        <v>4.0500000000000001E-2</v>
      </c>
      <c r="R24" s="115">
        <v>1.18E-2</v>
      </c>
    </row>
    <row r="25" spans="2:18" customFormat="1" ht="15.75">
      <c r="B25" s="59" t="s">
        <v>289</v>
      </c>
      <c r="C25" s="87">
        <v>1115773</v>
      </c>
      <c r="D25" s="87" t="s">
        <v>142</v>
      </c>
      <c r="E25" s="87">
        <v>0</v>
      </c>
      <c r="F25" s="87" t="s">
        <v>280</v>
      </c>
      <c r="G25" s="96"/>
      <c r="H25" s="87">
        <v>0.08</v>
      </c>
      <c r="I25" s="87" t="s">
        <v>165</v>
      </c>
      <c r="J25" s="115">
        <v>0.05</v>
      </c>
      <c r="K25" s="115">
        <v>3.5999999999999999E-3</v>
      </c>
      <c r="L25" s="90">
        <v>11727130</v>
      </c>
      <c r="M25" s="90">
        <v>104.97</v>
      </c>
      <c r="N25" s="90">
        <v>0</v>
      </c>
      <c r="O25" s="90">
        <v>12309.97</v>
      </c>
      <c r="P25" s="115">
        <v>1.6000000000000001E-3</v>
      </c>
      <c r="Q25" s="115">
        <v>6.4399999999999999E-2</v>
      </c>
      <c r="R25" s="115">
        <v>1.8700000000000001E-2</v>
      </c>
    </row>
    <row r="26" spans="2:18" customFormat="1" ht="15.75">
      <c r="B26" s="59" t="s">
        <v>290</v>
      </c>
      <c r="C26" s="87">
        <v>1125400</v>
      </c>
      <c r="D26" s="87" t="s">
        <v>142</v>
      </c>
      <c r="E26" s="87">
        <v>0</v>
      </c>
      <c r="F26" s="87" t="s">
        <v>280</v>
      </c>
      <c r="G26" s="96"/>
      <c r="H26" s="87">
        <v>15.03</v>
      </c>
      <c r="I26" s="87" t="s">
        <v>165</v>
      </c>
      <c r="J26" s="115">
        <v>5.5E-2</v>
      </c>
      <c r="K26" s="115">
        <v>1.6200000000000003E-2</v>
      </c>
      <c r="L26" s="90">
        <v>5099900</v>
      </c>
      <c r="M26" s="90">
        <v>176.61</v>
      </c>
      <c r="N26" s="90">
        <v>0</v>
      </c>
      <c r="O26" s="90">
        <v>9006.93</v>
      </c>
      <c r="P26" s="115">
        <v>2.9999999999999997E-4</v>
      </c>
      <c r="Q26" s="115">
        <v>4.7100000000000003E-2</v>
      </c>
      <c r="R26" s="115">
        <v>1.37E-2</v>
      </c>
    </row>
    <row r="27" spans="2:18" customFormat="1" ht="15.75">
      <c r="B27" s="59" t="s">
        <v>291</v>
      </c>
      <c r="C27" s="87">
        <v>1155068</v>
      </c>
      <c r="D27" s="87" t="s">
        <v>142</v>
      </c>
      <c r="E27" s="87">
        <v>0</v>
      </c>
      <c r="F27" s="87" t="s">
        <v>280</v>
      </c>
      <c r="G27" s="96"/>
      <c r="H27" s="87">
        <v>3.83</v>
      </c>
      <c r="I27" s="87" t="s">
        <v>165</v>
      </c>
      <c r="J27" s="115">
        <v>1.4999999999999999E-2</v>
      </c>
      <c r="K27" s="115">
        <v>3.4999999999999996E-3</v>
      </c>
      <c r="L27" s="90">
        <v>14165000</v>
      </c>
      <c r="M27" s="90">
        <v>104.59</v>
      </c>
      <c r="N27" s="90">
        <v>0</v>
      </c>
      <c r="O27" s="90">
        <v>14815.17</v>
      </c>
      <c r="P27" s="115">
        <v>8.9999999999999998E-4</v>
      </c>
      <c r="Q27" s="115">
        <v>7.7499999999999999E-2</v>
      </c>
      <c r="R27" s="115">
        <v>2.2599999999999999E-2</v>
      </c>
    </row>
    <row r="28" spans="2:18" customFormat="1" ht="15.75">
      <c r="B28" s="59" t="s">
        <v>292</v>
      </c>
      <c r="C28" s="87">
        <v>1142223</v>
      </c>
      <c r="D28" s="87" t="s">
        <v>142</v>
      </c>
      <c r="E28" s="87">
        <v>0</v>
      </c>
      <c r="F28" s="87" t="s">
        <v>280</v>
      </c>
      <c r="G28" s="96"/>
      <c r="H28" s="87">
        <v>1.08</v>
      </c>
      <c r="I28" s="87" t="s">
        <v>165</v>
      </c>
      <c r="J28" s="115">
        <v>5.0000000000000001E-3</v>
      </c>
      <c r="K28" s="115">
        <v>1.4000000000000002E-3</v>
      </c>
      <c r="L28" s="90">
        <v>8459671</v>
      </c>
      <c r="M28" s="90">
        <v>100.85</v>
      </c>
      <c r="N28" s="90">
        <v>0</v>
      </c>
      <c r="O28" s="90">
        <v>8531.58</v>
      </c>
      <c r="P28" s="115">
        <v>5.0000000000000001E-4</v>
      </c>
      <c r="Q28" s="115">
        <v>4.4600000000000001E-2</v>
      </c>
      <c r="R28" s="115">
        <v>1.3000000000000001E-2</v>
      </c>
    </row>
    <row r="29" spans="2:18" customFormat="1" ht="15.75">
      <c r="B29" s="59" t="s">
        <v>293</v>
      </c>
      <c r="C29" s="87">
        <v>1123272</v>
      </c>
      <c r="D29" s="87" t="s">
        <v>142</v>
      </c>
      <c r="E29" s="87">
        <v>0</v>
      </c>
      <c r="F29" s="87" t="s">
        <v>280</v>
      </c>
      <c r="G29" s="96"/>
      <c r="H29" s="87">
        <v>1.94</v>
      </c>
      <c r="I29" s="87" t="s">
        <v>165</v>
      </c>
      <c r="J29" s="115">
        <v>5.5E-2</v>
      </c>
      <c r="K29" s="115">
        <v>1.8E-3</v>
      </c>
      <c r="L29" s="90">
        <v>7314429</v>
      </c>
      <c r="M29" s="90">
        <v>116.1</v>
      </c>
      <c r="N29" s="90">
        <v>0</v>
      </c>
      <c r="O29" s="90">
        <v>8492.0499999999993</v>
      </c>
      <c r="P29" s="115">
        <v>4.0000000000000002E-4</v>
      </c>
      <c r="Q29" s="115">
        <v>4.4400000000000002E-2</v>
      </c>
      <c r="R29" s="115">
        <v>1.29E-2</v>
      </c>
    </row>
    <row r="30" spans="2:18" customFormat="1" ht="15.75">
      <c r="B30" s="59" t="s">
        <v>294</v>
      </c>
      <c r="C30" s="87">
        <v>1130848</v>
      </c>
      <c r="D30" s="87" t="s">
        <v>142</v>
      </c>
      <c r="E30" s="87">
        <v>0</v>
      </c>
      <c r="F30" s="87" t="s">
        <v>280</v>
      </c>
      <c r="G30" s="96"/>
      <c r="H30" s="87">
        <v>3.93</v>
      </c>
      <c r="I30" s="87" t="s">
        <v>165</v>
      </c>
      <c r="J30" s="115">
        <v>3.7499999999999999E-2</v>
      </c>
      <c r="K30" s="115">
        <v>3.9000000000000003E-3</v>
      </c>
      <c r="L30" s="90">
        <v>8617179</v>
      </c>
      <c r="M30" s="90">
        <v>116.98</v>
      </c>
      <c r="N30" s="90">
        <v>0</v>
      </c>
      <c r="O30" s="90">
        <v>10080.379999999999</v>
      </c>
      <c r="P30" s="115">
        <v>5.0000000000000001E-4</v>
      </c>
      <c r="Q30" s="115">
        <v>5.2699999999999997E-2</v>
      </c>
      <c r="R30" s="115">
        <v>1.5300000000000001E-2</v>
      </c>
    </row>
    <row r="31" spans="2:18" customFormat="1" ht="15.75">
      <c r="B31" s="59" t="s">
        <v>295</v>
      </c>
      <c r="C31" s="87">
        <v>1139344</v>
      </c>
      <c r="D31" s="87" t="s">
        <v>142</v>
      </c>
      <c r="E31" s="87">
        <v>0</v>
      </c>
      <c r="F31" s="87" t="s">
        <v>280</v>
      </c>
      <c r="G31" s="96"/>
      <c r="H31" s="87">
        <v>6.75</v>
      </c>
      <c r="I31" s="87" t="s">
        <v>165</v>
      </c>
      <c r="J31" s="115">
        <v>0.02</v>
      </c>
      <c r="K31" s="115">
        <v>7.1999999999999998E-3</v>
      </c>
      <c r="L31" s="90">
        <v>2489100</v>
      </c>
      <c r="M31" s="90">
        <v>110.52</v>
      </c>
      <c r="N31" s="90">
        <v>0</v>
      </c>
      <c r="O31" s="90">
        <v>2750.95</v>
      </c>
      <c r="P31" s="115">
        <v>2.0000000000000001E-4</v>
      </c>
      <c r="Q31" s="115">
        <v>1.44E-2</v>
      </c>
      <c r="R31" s="115">
        <v>4.1999999999999997E-3</v>
      </c>
    </row>
    <row r="32" spans="2:18" customFormat="1" ht="15.75">
      <c r="B32" s="59" t="s">
        <v>296</v>
      </c>
      <c r="C32" s="87">
        <v>1140193</v>
      </c>
      <c r="D32" s="87" t="s">
        <v>142</v>
      </c>
      <c r="E32" s="87">
        <v>0</v>
      </c>
      <c r="F32" s="87" t="s">
        <v>280</v>
      </c>
      <c r="G32" s="96"/>
      <c r="H32" s="87">
        <v>18.77</v>
      </c>
      <c r="I32" s="87" t="s">
        <v>165</v>
      </c>
      <c r="J32" s="115">
        <v>3.7499999999999999E-2</v>
      </c>
      <c r="K32" s="115">
        <v>1.8700000000000001E-2</v>
      </c>
      <c r="L32" s="90">
        <v>3984416</v>
      </c>
      <c r="M32" s="90">
        <v>142.79</v>
      </c>
      <c r="N32" s="90">
        <v>0</v>
      </c>
      <c r="O32" s="90">
        <v>5689.35</v>
      </c>
      <c r="P32" s="115">
        <v>2.9999999999999997E-4</v>
      </c>
      <c r="Q32" s="115">
        <v>2.98E-2</v>
      </c>
      <c r="R32" s="115">
        <v>8.6999999999999994E-3</v>
      </c>
    </row>
    <row r="33" spans="2:18" customFormat="1" ht="15.75">
      <c r="B33" s="59" t="s">
        <v>297</v>
      </c>
      <c r="C33" s="87">
        <v>1138130</v>
      </c>
      <c r="D33" s="87" t="s">
        <v>142</v>
      </c>
      <c r="E33" s="87">
        <v>0</v>
      </c>
      <c r="F33" s="87" t="s">
        <v>280</v>
      </c>
      <c r="G33" s="96"/>
      <c r="H33" s="87">
        <v>1.32</v>
      </c>
      <c r="I33" s="87" t="s">
        <v>165</v>
      </c>
      <c r="J33" s="115">
        <v>0.01</v>
      </c>
      <c r="K33" s="115">
        <v>1.2999999999999999E-3</v>
      </c>
      <c r="L33" s="90">
        <v>29829844</v>
      </c>
      <c r="M33" s="90">
        <v>101.83</v>
      </c>
      <c r="N33" s="90">
        <v>0</v>
      </c>
      <c r="O33" s="90">
        <v>30375.73</v>
      </c>
      <c r="P33" s="115">
        <v>2E-3</v>
      </c>
      <c r="Q33" s="115">
        <v>0.15890000000000001</v>
      </c>
      <c r="R33" s="115">
        <v>4.6300000000000001E-2</v>
      </c>
    </row>
    <row r="34" spans="2:18">
      <c r="B34" s="59" t="s">
        <v>298</v>
      </c>
      <c r="C34" s="87">
        <v>1126747</v>
      </c>
      <c r="D34" s="87" t="s">
        <v>142</v>
      </c>
      <c r="E34" s="87">
        <v>0</v>
      </c>
      <c r="F34" s="87" t="s">
        <v>280</v>
      </c>
      <c r="G34" s="96"/>
      <c r="H34" s="87">
        <v>3.02</v>
      </c>
      <c r="I34" s="87" t="s">
        <v>165</v>
      </c>
      <c r="J34" s="115">
        <v>4.2500000000000003E-2</v>
      </c>
      <c r="K34" s="115">
        <v>3.0000000000000001E-3</v>
      </c>
      <c r="L34" s="90">
        <v>9544000</v>
      </c>
      <c r="M34" s="90">
        <v>115.95</v>
      </c>
      <c r="N34" s="90">
        <v>0</v>
      </c>
      <c r="O34" s="90">
        <v>11066.27</v>
      </c>
      <c r="P34" s="115">
        <v>5.9999999999999995E-4</v>
      </c>
      <c r="Q34" s="115">
        <v>5.79E-2</v>
      </c>
      <c r="R34" s="115">
        <v>1.6799999999999999E-2</v>
      </c>
    </row>
    <row r="35" spans="2:18">
      <c r="B35" s="59" t="s">
        <v>299</v>
      </c>
      <c r="C35" s="87">
        <v>1135557</v>
      </c>
      <c r="D35" s="87" t="s">
        <v>142</v>
      </c>
      <c r="E35" s="87">
        <v>0</v>
      </c>
      <c r="F35" s="87" t="s">
        <v>280</v>
      </c>
      <c r="G35" s="96"/>
      <c r="H35" s="87">
        <v>5.42</v>
      </c>
      <c r="I35" s="87" t="s">
        <v>165</v>
      </c>
      <c r="J35" s="115">
        <v>1.7500000000000002E-2</v>
      </c>
      <c r="K35" s="115">
        <v>5.4000000000000003E-3</v>
      </c>
      <c r="L35" s="90">
        <v>113750</v>
      </c>
      <c r="M35" s="90">
        <v>107.33</v>
      </c>
      <c r="N35" s="90">
        <v>0</v>
      </c>
      <c r="O35" s="90">
        <v>122.09</v>
      </c>
      <c r="P35" s="115">
        <v>0</v>
      </c>
      <c r="Q35" s="115">
        <v>5.9999999999999995E-4</v>
      </c>
      <c r="R35" s="115">
        <v>2.0000000000000001E-4</v>
      </c>
    </row>
    <row r="36" spans="2:18">
      <c r="B36" s="59" t="s">
        <v>267</v>
      </c>
      <c r="C36" s="87"/>
      <c r="D36" s="87"/>
      <c r="E36" s="87"/>
      <c r="F36" s="87"/>
      <c r="G36" s="96"/>
      <c r="H36" s="87"/>
      <c r="I36" s="87"/>
      <c r="J36" s="115"/>
      <c r="K36" s="115"/>
      <c r="L36" s="90"/>
      <c r="M36" s="90"/>
      <c r="N36" s="90">
        <v>0</v>
      </c>
      <c r="O36" s="90"/>
      <c r="P36" s="115"/>
      <c r="Q36" s="115"/>
      <c r="R36" s="115"/>
    </row>
    <row r="37" spans="2:18">
      <c r="B37" s="58" t="s">
        <v>67</v>
      </c>
      <c r="C37" s="86"/>
      <c r="D37" s="86"/>
      <c r="E37" s="86"/>
      <c r="F37" s="86"/>
      <c r="G37" s="95"/>
      <c r="H37" s="86"/>
      <c r="I37" s="86"/>
      <c r="J37" s="114"/>
      <c r="K37" s="114"/>
      <c r="L37" s="89"/>
      <c r="M37" s="89"/>
      <c r="N37" s="89"/>
      <c r="O37" s="89"/>
      <c r="P37" s="114"/>
      <c r="Q37" s="114"/>
      <c r="R37" s="114"/>
    </row>
    <row r="38" spans="2:18">
      <c r="B38" s="59" t="s">
        <v>267</v>
      </c>
      <c r="C38" s="87"/>
      <c r="D38" s="87"/>
      <c r="E38" s="87"/>
      <c r="F38" s="87"/>
      <c r="G38" s="96"/>
      <c r="H38" s="87"/>
      <c r="I38" s="87"/>
      <c r="J38" s="115"/>
      <c r="K38" s="115"/>
      <c r="L38" s="90"/>
      <c r="M38" s="90"/>
      <c r="N38" s="90">
        <v>0</v>
      </c>
      <c r="O38" s="90"/>
      <c r="P38" s="115"/>
      <c r="Q38" s="115"/>
      <c r="R38" s="115"/>
    </row>
    <row r="39" spans="2:18">
      <c r="B39" s="58" t="s">
        <v>231</v>
      </c>
      <c r="C39" s="86"/>
      <c r="D39" s="86"/>
      <c r="E39" s="86"/>
      <c r="F39" s="86"/>
      <c r="G39" s="95"/>
      <c r="H39" s="86"/>
      <c r="I39" s="86"/>
      <c r="J39" s="114"/>
      <c r="K39" s="114"/>
      <c r="L39" s="89"/>
      <c r="M39" s="89"/>
      <c r="N39" s="89"/>
      <c r="O39" s="89"/>
      <c r="P39" s="114"/>
      <c r="Q39" s="114"/>
      <c r="R39" s="114"/>
    </row>
    <row r="40" spans="2:18" ht="31.5">
      <c r="B40" s="58" t="s">
        <v>76</v>
      </c>
      <c r="C40" s="86"/>
      <c r="D40" s="86"/>
      <c r="E40" s="86"/>
      <c r="F40" s="86"/>
      <c r="G40" s="95"/>
      <c r="H40" s="86"/>
      <c r="I40" s="86"/>
      <c r="J40" s="114"/>
      <c r="K40" s="114"/>
      <c r="L40" s="89"/>
      <c r="M40" s="89"/>
      <c r="N40" s="89"/>
      <c r="O40" s="89"/>
      <c r="P40" s="114"/>
      <c r="Q40" s="114"/>
      <c r="R40" s="114"/>
    </row>
    <row r="41" spans="2:18">
      <c r="B41" s="59" t="s">
        <v>267</v>
      </c>
      <c r="C41" s="87"/>
      <c r="D41" s="87"/>
      <c r="E41" s="87"/>
      <c r="F41" s="87"/>
      <c r="G41" s="96"/>
      <c r="H41" s="87"/>
      <c r="I41" s="87"/>
      <c r="J41" s="115"/>
      <c r="K41" s="115"/>
      <c r="L41" s="90"/>
      <c r="M41" s="90"/>
      <c r="N41" s="90">
        <v>0</v>
      </c>
      <c r="O41" s="90"/>
      <c r="P41" s="115"/>
      <c r="Q41" s="115"/>
      <c r="R41" s="115"/>
    </row>
    <row r="42" spans="2:18">
      <c r="B42" s="58" t="s">
        <v>77</v>
      </c>
      <c r="C42" s="86"/>
      <c r="D42" s="86"/>
      <c r="E42" s="86"/>
      <c r="F42" s="86"/>
      <c r="G42" s="95"/>
      <c r="H42" s="86"/>
      <c r="I42" s="86"/>
      <c r="J42" s="114"/>
      <c r="K42" s="114"/>
      <c r="L42" s="89"/>
      <c r="M42" s="89"/>
      <c r="N42" s="89"/>
      <c r="O42" s="89"/>
      <c r="P42" s="114"/>
      <c r="Q42" s="114"/>
      <c r="R42" s="114"/>
    </row>
    <row r="43" spans="2:18">
      <c r="B43" s="122" t="s">
        <v>267</v>
      </c>
      <c r="C43" s="87"/>
      <c r="D43" s="87"/>
      <c r="E43" s="87"/>
      <c r="F43" s="87"/>
      <c r="G43" s="96"/>
      <c r="H43" s="87"/>
      <c r="I43" s="87"/>
      <c r="J43" s="115"/>
      <c r="K43" s="115"/>
      <c r="L43" s="90"/>
      <c r="M43" s="90"/>
      <c r="N43" s="90">
        <v>0</v>
      </c>
      <c r="O43" s="90"/>
      <c r="P43" s="115"/>
      <c r="Q43" s="115"/>
      <c r="R43" s="115"/>
    </row>
    <row r="44" spans="2:18">
      <c r="B44" s="120" t="s">
        <v>133</v>
      </c>
      <c r="C44" s="1"/>
      <c r="D44" s="1"/>
    </row>
    <row r="45" spans="2:18">
      <c r="B45" s="120" t="s">
        <v>245</v>
      </c>
      <c r="C45" s="1"/>
      <c r="D45" s="1"/>
    </row>
    <row r="46" spans="2:18">
      <c r="B46" s="150" t="s">
        <v>246</v>
      </c>
      <c r="C46" s="150"/>
      <c r="D46" s="150"/>
    </row>
    <row r="47" spans="2:18">
      <c r="B47" s="140" t="s">
        <v>256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7:R47"/>
    <mergeCell ref="B6:R6"/>
    <mergeCell ref="B7:R7"/>
    <mergeCell ref="B46:D46"/>
  </mergeCells>
  <phoneticPr fontId="4" type="noConversion"/>
  <dataValidations count="1">
    <dataValidation allowBlank="1" showInputMessage="1" showErrorMessage="1" sqref="S34:XFD1048576 A44:A1048576 A5:XFD11 M34:R46 A34:L43 B48:R1048576 B44:D45 E44:L46 B46"/>
  </dataValidations>
  <pageMargins left="0" right="0" top="0.5" bottom="0.5" header="0" footer="0.25"/>
  <pageSetup paperSize="9" scale="63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topLeftCell="A16" workbookViewId="0">
      <selection activeCell="H8" sqref="H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277</v>
      </c>
    </row>
    <row r="2" spans="2:68">
      <c r="B2" s="80" t="s">
        <v>278</v>
      </c>
    </row>
    <row r="3" spans="2:68">
      <c r="B3" s="80" t="s">
        <v>560</v>
      </c>
    </row>
    <row r="4" spans="2:68">
      <c r="B4" s="80" t="s">
        <v>561</v>
      </c>
    </row>
    <row r="6" spans="2:68" ht="26.25" customHeight="1">
      <c r="B6" s="147" t="s">
        <v>197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2"/>
      <c r="BP6" s="3"/>
    </row>
    <row r="7" spans="2:68" ht="26.25" customHeight="1">
      <c r="B7" s="147" t="s">
        <v>109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2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7" t="s">
        <v>141</v>
      </c>
      <c r="E8" s="50" t="s">
        <v>217</v>
      </c>
      <c r="F8" s="50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173</v>
      </c>
      <c r="T10" s="63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24" t="s">
        <v>48</v>
      </c>
      <c r="C11" s="83"/>
      <c r="D11" s="83"/>
      <c r="E11" s="83"/>
      <c r="F11" s="83"/>
      <c r="G11" s="83"/>
      <c r="H11" s="83"/>
      <c r="I11" s="83"/>
      <c r="J11" s="94"/>
      <c r="K11" s="83"/>
      <c r="L11" s="83"/>
      <c r="M11" s="113"/>
      <c r="N11" s="113"/>
      <c r="O11" s="82"/>
      <c r="P11" s="82"/>
      <c r="Q11" s="82"/>
      <c r="R11" s="82"/>
      <c r="S11" s="113"/>
      <c r="T11" s="113"/>
      <c r="U11" s="113"/>
      <c r="V11" s="5"/>
      <c r="BK11" s="1"/>
      <c r="BL11" s="3"/>
      <c r="BM11" s="1"/>
      <c r="BP11" s="1"/>
    </row>
    <row r="12" spans="2:68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5"/>
      <c r="K12" s="86"/>
      <c r="L12" s="86"/>
      <c r="M12" s="114"/>
      <c r="N12" s="114"/>
      <c r="O12" s="89"/>
      <c r="P12" s="89"/>
      <c r="Q12" s="89"/>
      <c r="R12" s="89"/>
      <c r="S12" s="114"/>
      <c r="T12" s="114"/>
      <c r="U12" s="114"/>
    </row>
    <row r="13" spans="2:68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5"/>
      <c r="K13" s="86"/>
      <c r="L13" s="86"/>
      <c r="M13" s="114"/>
      <c r="N13" s="114"/>
      <c r="O13" s="89"/>
      <c r="P13" s="89"/>
      <c r="Q13" s="89"/>
      <c r="R13" s="89"/>
      <c r="S13" s="114"/>
      <c r="T13" s="114"/>
      <c r="U13" s="114"/>
    </row>
    <row r="14" spans="2:68" customFormat="1" ht="15.75">
      <c r="B14" s="59" t="s">
        <v>267</v>
      </c>
      <c r="C14" s="88"/>
      <c r="D14" s="88"/>
      <c r="E14" s="88"/>
      <c r="F14" s="88"/>
      <c r="G14" s="88"/>
      <c r="H14" s="88"/>
      <c r="I14" s="88"/>
      <c r="J14" s="99"/>
      <c r="K14" s="88"/>
      <c r="L14" s="88"/>
      <c r="M14" s="118"/>
      <c r="N14" s="118"/>
      <c r="O14" s="123"/>
      <c r="P14" s="123"/>
      <c r="Q14" s="123">
        <v>0</v>
      </c>
      <c r="R14" s="123"/>
      <c r="S14" s="118"/>
      <c r="T14" s="118"/>
      <c r="U14" s="118"/>
    </row>
    <row r="15" spans="2:68" customFormat="1" ht="15.75">
      <c r="B15" s="58" t="s">
        <v>49</v>
      </c>
      <c r="C15" s="86"/>
      <c r="D15" s="86"/>
      <c r="E15" s="86"/>
      <c r="F15" s="86"/>
      <c r="G15" s="86"/>
      <c r="H15" s="86"/>
      <c r="I15" s="86"/>
      <c r="J15" s="95"/>
      <c r="K15" s="86"/>
      <c r="L15" s="86"/>
      <c r="M15" s="114"/>
      <c r="N15" s="114"/>
      <c r="O15" s="89"/>
      <c r="P15" s="89"/>
      <c r="Q15" s="89"/>
      <c r="R15" s="89"/>
      <c r="S15" s="114"/>
      <c r="T15" s="114"/>
      <c r="U15" s="114"/>
    </row>
    <row r="16" spans="2:68" customFormat="1" ht="15.75">
      <c r="B16" s="59" t="s">
        <v>267</v>
      </c>
      <c r="C16" s="88"/>
      <c r="D16" s="88"/>
      <c r="E16" s="88"/>
      <c r="F16" s="88"/>
      <c r="G16" s="88"/>
      <c r="H16" s="88"/>
      <c r="I16" s="88"/>
      <c r="J16" s="99"/>
      <c r="K16" s="88"/>
      <c r="L16" s="88"/>
      <c r="M16" s="118"/>
      <c r="N16" s="118"/>
      <c r="O16" s="123"/>
      <c r="P16" s="123"/>
      <c r="Q16" s="123">
        <v>0</v>
      </c>
      <c r="R16" s="123"/>
      <c r="S16" s="118"/>
      <c r="T16" s="118"/>
      <c r="U16" s="118"/>
    </row>
    <row r="17" spans="1:21" customFormat="1" ht="15.75">
      <c r="B17" s="58" t="s">
        <v>50</v>
      </c>
      <c r="C17" s="86"/>
      <c r="D17" s="86"/>
      <c r="E17" s="86"/>
      <c r="F17" s="86"/>
      <c r="G17" s="86"/>
      <c r="H17" s="86"/>
      <c r="I17" s="86"/>
      <c r="J17" s="95"/>
      <c r="K17" s="86"/>
      <c r="L17" s="86"/>
      <c r="M17" s="114"/>
      <c r="N17" s="114"/>
      <c r="O17" s="89"/>
      <c r="P17" s="89"/>
      <c r="Q17" s="89"/>
      <c r="R17" s="89"/>
      <c r="S17" s="114"/>
      <c r="T17" s="114"/>
      <c r="U17" s="114"/>
    </row>
    <row r="18" spans="1:21" customFormat="1" ht="15.75">
      <c r="B18" s="59" t="s">
        <v>267</v>
      </c>
      <c r="C18" s="88"/>
      <c r="D18" s="88"/>
      <c r="E18" s="88"/>
      <c r="F18" s="88"/>
      <c r="G18" s="88"/>
      <c r="H18" s="88"/>
      <c r="I18" s="88"/>
      <c r="J18" s="99"/>
      <c r="K18" s="88"/>
      <c r="L18" s="88"/>
      <c r="M18" s="118"/>
      <c r="N18" s="118"/>
      <c r="O18" s="123"/>
      <c r="P18" s="123"/>
      <c r="Q18" s="123">
        <v>0</v>
      </c>
      <c r="R18" s="123"/>
      <c r="S18" s="118"/>
      <c r="T18" s="118"/>
      <c r="U18" s="118"/>
    </row>
    <row r="19" spans="1:21" customFormat="1" ht="15.75">
      <c r="B19" s="58" t="s">
        <v>231</v>
      </c>
      <c r="C19" s="86"/>
      <c r="D19" s="86"/>
      <c r="E19" s="86"/>
      <c r="F19" s="86"/>
      <c r="G19" s="86"/>
      <c r="H19" s="86"/>
      <c r="I19" s="86"/>
      <c r="J19" s="95"/>
      <c r="K19" s="86"/>
      <c r="L19" s="86"/>
      <c r="M19" s="114"/>
      <c r="N19" s="114"/>
      <c r="O19" s="89"/>
      <c r="P19" s="89"/>
      <c r="Q19" s="89"/>
      <c r="R19" s="89"/>
      <c r="S19" s="114"/>
      <c r="T19" s="114"/>
      <c r="U19" s="114"/>
    </row>
    <row r="20" spans="1:21" customFormat="1" ht="15.75">
      <c r="B20" s="58" t="s">
        <v>79</v>
      </c>
      <c r="C20" s="86"/>
      <c r="D20" s="86"/>
      <c r="E20" s="86"/>
      <c r="F20" s="86"/>
      <c r="G20" s="86"/>
      <c r="H20" s="86"/>
      <c r="I20" s="86"/>
      <c r="J20" s="95"/>
      <c r="K20" s="86"/>
      <c r="L20" s="86"/>
      <c r="M20" s="114"/>
      <c r="N20" s="114"/>
      <c r="O20" s="89"/>
      <c r="P20" s="89"/>
      <c r="Q20" s="89"/>
      <c r="R20" s="89"/>
      <c r="S20" s="114"/>
      <c r="T20" s="114"/>
      <c r="U20" s="114"/>
    </row>
    <row r="21" spans="1:21" customFormat="1" ht="15.75">
      <c r="B21" s="59" t="s">
        <v>267</v>
      </c>
      <c r="C21" s="88"/>
      <c r="D21" s="88"/>
      <c r="E21" s="88"/>
      <c r="F21" s="88"/>
      <c r="G21" s="88"/>
      <c r="H21" s="88"/>
      <c r="I21" s="88"/>
      <c r="J21" s="99"/>
      <c r="K21" s="88"/>
      <c r="L21" s="88"/>
      <c r="M21" s="118"/>
      <c r="N21" s="118"/>
      <c r="O21" s="123"/>
      <c r="P21" s="123"/>
      <c r="Q21" s="123">
        <v>0</v>
      </c>
      <c r="R21" s="123"/>
      <c r="S21" s="118"/>
      <c r="T21" s="118"/>
      <c r="U21" s="118"/>
    </row>
    <row r="22" spans="1:21" customFormat="1" ht="15.75">
      <c r="B22" s="58" t="s">
        <v>78</v>
      </c>
      <c r="C22" s="86"/>
      <c r="D22" s="86"/>
      <c r="E22" s="86"/>
      <c r="F22" s="86"/>
      <c r="G22" s="86"/>
      <c r="H22" s="86"/>
      <c r="I22" s="86"/>
      <c r="J22" s="95"/>
      <c r="K22" s="86"/>
      <c r="L22" s="86"/>
      <c r="M22" s="114"/>
      <c r="N22" s="114"/>
      <c r="O22" s="89"/>
      <c r="P22" s="89"/>
      <c r="Q22" s="89"/>
      <c r="R22" s="89"/>
      <c r="S22" s="114"/>
      <c r="T22" s="114"/>
      <c r="U22" s="114"/>
    </row>
    <row r="23" spans="1:21" customFormat="1" ht="15.75">
      <c r="B23" s="122" t="s">
        <v>267</v>
      </c>
      <c r="C23" s="88"/>
      <c r="D23" s="88"/>
      <c r="E23" s="88"/>
      <c r="F23" s="88"/>
      <c r="G23" s="88"/>
      <c r="H23" s="88"/>
      <c r="I23" s="88"/>
      <c r="J23" s="99"/>
      <c r="K23" s="88"/>
      <c r="L23" s="88"/>
      <c r="M23" s="118"/>
      <c r="N23" s="118"/>
      <c r="O23" s="123"/>
      <c r="P23" s="123"/>
      <c r="Q23" s="123">
        <v>0</v>
      </c>
      <c r="R23" s="123"/>
      <c r="S23" s="118"/>
      <c r="T23" s="118"/>
      <c r="U23" s="118"/>
    </row>
    <row r="24" spans="1:21" customFormat="1">
      <c r="A24" s="1"/>
      <c r="B24" s="120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20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20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20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40" t="s">
        <v>256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4:I487 I24:I27">
      <formula1>$BO$6:$BO$9</formula1>
    </dataValidation>
    <dataValidation type="list" allowBlank="1" showInputMessage="1" showErrorMessage="1" sqref="E34:E204 E24:E27">
      <formula1>$BK$6:$BK$22</formula1>
    </dataValidation>
    <dataValidation type="list" allowBlank="1" showInputMessage="1" showErrorMessage="1" sqref="L34:L487 L24:L27">
      <formula1>$BP$6:$BP$19</formula1>
    </dataValidation>
    <dataValidation type="list" allowBlank="1" showInputMessage="1" showErrorMessage="1" sqref="G34:G705 G24:G27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topLeftCell="A13" workbookViewId="0">
      <selection activeCell="F25" sqref="F25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6.28515625" style="2" bestFit="1" customWidth="1"/>
    <col min="4" max="4" width="10.5703125" style="2" bestFit="1" customWidth="1"/>
    <col min="5" max="5" width="15.5703125" style="2" customWidth="1"/>
    <col min="6" max="6" width="9.85546875" style="2" customWidth="1"/>
    <col min="7" max="7" width="17.28515625" style="1" bestFit="1" customWidth="1"/>
    <col min="8" max="8" width="10.5703125" style="1" customWidth="1"/>
    <col min="9" max="9" width="13.42578125" style="1" customWidth="1"/>
    <col min="10" max="10" width="11.7109375" style="1" customWidth="1"/>
    <col min="11" max="11" width="9.140625" style="1" customWidth="1"/>
    <col min="12" max="12" width="12.5703125" style="1" bestFit="1" customWidth="1"/>
    <col min="13" max="13" width="10.85546875" style="1" customWidth="1"/>
    <col min="14" max="14" width="12.85546875" style="1" customWidth="1"/>
    <col min="15" max="15" width="20.5703125" style="1" customWidth="1"/>
    <col min="16" max="16" width="11.42578125" style="1" customWidth="1"/>
    <col min="17" max="17" width="12.42578125" style="1" customWidth="1"/>
    <col min="18" max="18" width="15.85546875" style="1" customWidth="1"/>
    <col min="19" max="19" width="11.140625" style="1" customWidth="1"/>
    <col min="20" max="20" width="10.85546875" style="1" customWidth="1"/>
    <col min="21" max="21" width="13.57031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277</v>
      </c>
    </row>
    <row r="2" spans="2:66">
      <c r="B2" s="80" t="s">
        <v>278</v>
      </c>
    </row>
    <row r="3" spans="2:66">
      <c r="B3" s="80" t="s">
        <v>560</v>
      </c>
    </row>
    <row r="4" spans="2:66">
      <c r="B4" s="80" t="s">
        <v>561</v>
      </c>
    </row>
    <row r="6" spans="2:66" ht="26.25" customHeight="1">
      <c r="B6" s="153" t="s">
        <v>197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5"/>
    </row>
    <row r="7" spans="2:66" ht="26.25" customHeight="1">
      <c r="B7" s="153" t="s">
        <v>110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5"/>
      <c r="BN7" s="3"/>
    </row>
    <row r="8" spans="2:66" s="3" customFormat="1" ht="63">
      <c r="B8" s="19" t="s">
        <v>136</v>
      </c>
      <c r="C8" s="24" t="s">
        <v>47</v>
      </c>
      <c r="D8" s="77" t="s">
        <v>141</v>
      </c>
      <c r="E8" s="50" t="s">
        <v>217</v>
      </c>
      <c r="F8" s="47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173</v>
      </c>
      <c r="T10" s="60" t="s">
        <v>218</v>
      </c>
      <c r="U10" s="62" t="s">
        <v>241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83"/>
      <c r="D11" s="83"/>
      <c r="E11" s="83"/>
      <c r="F11" s="83"/>
      <c r="G11" s="83"/>
      <c r="H11" s="83"/>
      <c r="I11" s="83"/>
      <c r="J11" s="94"/>
      <c r="K11" s="83">
        <v>4.53</v>
      </c>
      <c r="L11" s="83"/>
      <c r="M11" s="113"/>
      <c r="N11" s="113">
        <v>1.1200000000000002E-2</v>
      </c>
      <c r="O11" s="82">
        <v>80337463.180000007</v>
      </c>
      <c r="P11" s="82"/>
      <c r="Q11" s="82">
        <v>284.95600000000002</v>
      </c>
      <c r="R11" s="82">
        <v>92967.26999999999</v>
      </c>
      <c r="S11" s="113"/>
      <c r="T11" s="113"/>
      <c r="U11" s="113">
        <v>0.1416</v>
      </c>
      <c r="V11" s="5"/>
      <c r="BI11" s="1"/>
      <c r="BJ11" s="3"/>
      <c r="BK11" s="1"/>
      <c r="BN11" s="1"/>
    </row>
    <row r="12" spans="2:66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5"/>
      <c r="K12" s="86">
        <v>4.8499999999999996</v>
      </c>
      <c r="L12" s="86"/>
      <c r="M12" s="114"/>
      <c r="N12" s="114">
        <v>1.1200000000000002E-2</v>
      </c>
      <c r="O12" s="89">
        <v>78628463.180000007</v>
      </c>
      <c r="P12" s="89"/>
      <c r="Q12" s="89">
        <v>284.95600000000002</v>
      </c>
      <c r="R12" s="89">
        <v>86793.51</v>
      </c>
      <c r="S12" s="114"/>
      <c r="T12" s="114"/>
      <c r="U12" s="114">
        <v>0.13220000000000001</v>
      </c>
    </row>
    <row r="13" spans="2:66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5"/>
      <c r="K13" s="86">
        <v>5.78</v>
      </c>
      <c r="L13" s="86"/>
      <c r="M13" s="114"/>
      <c r="N13" s="114">
        <v>3.7000000000000002E-3</v>
      </c>
      <c r="O13" s="89">
        <v>41080141.649999999</v>
      </c>
      <c r="P13" s="89"/>
      <c r="Q13" s="89">
        <v>179.92400000000001</v>
      </c>
      <c r="R13" s="89">
        <v>47106.57</v>
      </c>
      <c r="S13" s="114"/>
      <c r="T13" s="114"/>
      <c r="U13" s="114">
        <v>7.17E-2</v>
      </c>
    </row>
    <row r="14" spans="2:66" customFormat="1" ht="15.75">
      <c r="B14" s="59" t="s">
        <v>300</v>
      </c>
      <c r="C14" s="88">
        <v>2310282</v>
      </c>
      <c r="D14" s="88" t="s">
        <v>142</v>
      </c>
      <c r="E14" s="88"/>
      <c r="F14" s="88">
        <v>231</v>
      </c>
      <c r="G14" s="88" t="s">
        <v>301</v>
      </c>
      <c r="H14" s="88" t="s">
        <v>302</v>
      </c>
      <c r="I14" s="88" t="s">
        <v>303</v>
      </c>
      <c r="J14" s="99"/>
      <c r="K14" s="88">
        <v>6.4</v>
      </c>
      <c r="L14" s="88" t="s">
        <v>165</v>
      </c>
      <c r="M14" s="118">
        <v>3.8E-3</v>
      </c>
      <c r="N14" s="118">
        <v>-1.2999999999999999E-3</v>
      </c>
      <c r="O14" s="123">
        <v>3545000</v>
      </c>
      <c r="P14" s="123">
        <v>102.63</v>
      </c>
      <c r="Q14" s="123">
        <v>0</v>
      </c>
      <c r="R14" s="123">
        <v>3638.23</v>
      </c>
      <c r="S14" s="118">
        <v>1.1999999999999999E-3</v>
      </c>
      <c r="T14" s="118">
        <v>3.9100000000000003E-2</v>
      </c>
      <c r="U14" s="118">
        <v>5.5000000000000005E-3</v>
      </c>
    </row>
    <row r="15" spans="2:66" customFormat="1" ht="15.75">
      <c r="B15" s="59" t="s">
        <v>304</v>
      </c>
      <c r="C15" s="88">
        <v>1158468</v>
      </c>
      <c r="D15" s="88" t="s">
        <v>142</v>
      </c>
      <c r="E15" s="88"/>
      <c r="F15" s="88">
        <v>1150</v>
      </c>
      <c r="G15" s="88" t="s">
        <v>157</v>
      </c>
      <c r="H15" s="88" t="s">
        <v>302</v>
      </c>
      <c r="I15" s="88" t="s">
        <v>303</v>
      </c>
      <c r="J15" s="99"/>
      <c r="K15" s="88">
        <v>5.99</v>
      </c>
      <c r="L15" s="88" t="s">
        <v>165</v>
      </c>
      <c r="M15" s="118">
        <v>5.0000000000000001E-3</v>
      </c>
      <c r="N15" s="118">
        <v>-2.3E-3</v>
      </c>
      <c r="O15" s="123">
        <v>2719000</v>
      </c>
      <c r="P15" s="123">
        <v>101.1</v>
      </c>
      <c r="Q15" s="123">
        <v>0</v>
      </c>
      <c r="R15" s="123">
        <v>2748.91</v>
      </c>
      <c r="S15" s="118">
        <v>8.3000000000000001E-3</v>
      </c>
      <c r="T15" s="118">
        <v>2.9600000000000001E-2</v>
      </c>
      <c r="U15" s="118">
        <v>4.1999999999999997E-3</v>
      </c>
    </row>
    <row r="16" spans="2:66" customFormat="1" ht="15.75">
      <c r="B16" s="59" t="s">
        <v>305</v>
      </c>
      <c r="C16" s="88">
        <v>1158476</v>
      </c>
      <c r="D16" s="88" t="s">
        <v>142</v>
      </c>
      <c r="E16" s="88"/>
      <c r="F16" s="88">
        <v>1150</v>
      </c>
      <c r="G16" s="88" t="s">
        <v>157</v>
      </c>
      <c r="H16" s="88" t="s">
        <v>302</v>
      </c>
      <c r="I16" s="88" t="s">
        <v>303</v>
      </c>
      <c r="J16" s="99"/>
      <c r="K16" s="88">
        <v>15.56</v>
      </c>
      <c r="L16" s="88" t="s">
        <v>165</v>
      </c>
      <c r="M16" s="118">
        <v>2.4500000000000001E-2</v>
      </c>
      <c r="N16" s="118">
        <v>9.7000000000000003E-3</v>
      </c>
      <c r="O16" s="123">
        <v>1618000</v>
      </c>
      <c r="P16" s="123">
        <v>116.87</v>
      </c>
      <c r="Q16" s="123">
        <v>0</v>
      </c>
      <c r="R16" s="123">
        <v>1890.96</v>
      </c>
      <c r="S16" s="118">
        <v>2.3999999999999998E-3</v>
      </c>
      <c r="T16" s="118">
        <v>2.0299999999999999E-2</v>
      </c>
      <c r="U16" s="118">
        <v>2.8999999999999998E-3</v>
      </c>
    </row>
    <row r="17" spans="2:21" customFormat="1" ht="15.75">
      <c r="B17" s="59" t="s">
        <v>306</v>
      </c>
      <c r="C17" s="88">
        <v>1160944</v>
      </c>
      <c r="D17" s="88" t="s">
        <v>142</v>
      </c>
      <c r="E17" s="88"/>
      <c r="F17" s="88">
        <v>1300</v>
      </c>
      <c r="G17" s="88" t="s">
        <v>576</v>
      </c>
      <c r="H17" s="88" t="s">
        <v>307</v>
      </c>
      <c r="I17" s="88" t="s">
        <v>303</v>
      </c>
      <c r="J17" s="99"/>
      <c r="K17" s="88">
        <v>8.4700000000000006</v>
      </c>
      <c r="L17" s="88" t="s">
        <v>165</v>
      </c>
      <c r="M17" s="118">
        <v>6.5000000000000006E-3</v>
      </c>
      <c r="N17" s="118">
        <v>6.8000000000000005E-3</v>
      </c>
      <c r="O17" s="123">
        <v>3220000</v>
      </c>
      <c r="P17" s="123">
        <v>99.89</v>
      </c>
      <c r="Q17" s="123">
        <v>0</v>
      </c>
      <c r="R17" s="123">
        <v>3216.46</v>
      </c>
      <c r="S17" s="118">
        <v>1.0700000000000001E-2</v>
      </c>
      <c r="T17" s="118">
        <v>3.4599999999999999E-2</v>
      </c>
      <c r="U17" s="118">
        <v>4.8999999999999998E-3</v>
      </c>
    </row>
    <row r="18" spans="2:21" customFormat="1" ht="15.75">
      <c r="B18" s="59" t="s">
        <v>308</v>
      </c>
      <c r="C18" s="88">
        <v>1138544</v>
      </c>
      <c r="D18" s="88" t="s">
        <v>142</v>
      </c>
      <c r="E18" s="88"/>
      <c r="F18" s="88">
        <v>1357</v>
      </c>
      <c r="G18" s="88" t="s">
        <v>576</v>
      </c>
      <c r="H18" s="88" t="s">
        <v>307</v>
      </c>
      <c r="I18" s="88" t="s">
        <v>303</v>
      </c>
      <c r="J18" s="99"/>
      <c r="K18" s="88">
        <v>7.26</v>
      </c>
      <c r="L18" s="88" t="s">
        <v>165</v>
      </c>
      <c r="M18" s="118">
        <v>3.5000000000000003E-2</v>
      </c>
      <c r="N18" s="118">
        <v>5.3E-3</v>
      </c>
      <c r="O18" s="123">
        <v>2928000</v>
      </c>
      <c r="P18" s="123">
        <v>127.3</v>
      </c>
      <c r="Q18" s="123">
        <v>0</v>
      </c>
      <c r="R18" s="123">
        <v>3727.34</v>
      </c>
      <c r="S18" s="118">
        <v>6.6E-3</v>
      </c>
      <c r="T18" s="118">
        <v>4.0099999999999997E-2</v>
      </c>
      <c r="U18" s="118">
        <v>5.6999999999999993E-3</v>
      </c>
    </row>
    <row r="19" spans="2:21" customFormat="1" ht="15.75">
      <c r="B19" s="59" t="s">
        <v>309</v>
      </c>
      <c r="C19" s="88">
        <v>7770217</v>
      </c>
      <c r="D19" s="88" t="s">
        <v>142</v>
      </c>
      <c r="E19" s="88"/>
      <c r="F19" s="88">
        <v>777</v>
      </c>
      <c r="G19" s="88" t="s">
        <v>156</v>
      </c>
      <c r="H19" s="88" t="s">
        <v>307</v>
      </c>
      <c r="I19" s="88" t="s">
        <v>303</v>
      </c>
      <c r="J19" s="99"/>
      <c r="K19" s="88">
        <v>4.53</v>
      </c>
      <c r="L19" s="88" t="s">
        <v>165</v>
      </c>
      <c r="M19" s="118">
        <v>0.05</v>
      </c>
      <c r="N19" s="118">
        <v>1E-3</v>
      </c>
      <c r="O19" s="123">
        <v>2836980</v>
      </c>
      <c r="P19" s="123">
        <v>121.68</v>
      </c>
      <c r="Q19" s="123">
        <v>0</v>
      </c>
      <c r="R19" s="123">
        <v>3452.04</v>
      </c>
      <c r="S19" s="118">
        <v>3.0999999999999999E-3</v>
      </c>
      <c r="T19" s="118">
        <v>3.7100000000000001E-2</v>
      </c>
      <c r="U19" s="118">
        <v>5.3E-3</v>
      </c>
    </row>
    <row r="20" spans="2:21" customFormat="1" ht="15.75">
      <c r="B20" s="59" t="s">
        <v>310</v>
      </c>
      <c r="C20" s="88">
        <v>1110915</v>
      </c>
      <c r="D20" s="88" t="s">
        <v>142</v>
      </c>
      <c r="E20" s="88"/>
      <c r="F20" s="88">
        <v>1063</v>
      </c>
      <c r="G20" s="88" t="s">
        <v>311</v>
      </c>
      <c r="H20" s="88" t="s">
        <v>312</v>
      </c>
      <c r="I20" s="88" t="s">
        <v>303</v>
      </c>
      <c r="J20" s="99"/>
      <c r="K20" s="88">
        <v>7.72</v>
      </c>
      <c r="L20" s="88" t="s">
        <v>165</v>
      </c>
      <c r="M20" s="118">
        <v>5.1500000000000004E-2</v>
      </c>
      <c r="N20" s="118">
        <v>1.1699999999999999E-2</v>
      </c>
      <c r="O20" s="123">
        <v>1219000</v>
      </c>
      <c r="P20" s="123">
        <v>162.05000000000001</v>
      </c>
      <c r="Q20" s="123">
        <v>0</v>
      </c>
      <c r="R20" s="123">
        <v>1975.39</v>
      </c>
      <c r="S20" s="118">
        <v>2.9999999999999997E-4</v>
      </c>
      <c r="T20" s="118">
        <v>2.12E-2</v>
      </c>
      <c r="U20" s="118">
        <v>3.0000000000000001E-3</v>
      </c>
    </row>
    <row r="21" spans="2:21" customFormat="1" ht="15.75">
      <c r="B21" s="59" t="s">
        <v>313</v>
      </c>
      <c r="C21" s="88">
        <v>1134030</v>
      </c>
      <c r="D21" s="88" t="s">
        <v>142</v>
      </c>
      <c r="E21" s="88"/>
      <c r="F21" s="88">
        <v>1367</v>
      </c>
      <c r="G21" s="88" t="s">
        <v>314</v>
      </c>
      <c r="H21" s="88" t="s">
        <v>312</v>
      </c>
      <c r="I21" s="88" t="s">
        <v>303</v>
      </c>
      <c r="J21" s="99"/>
      <c r="K21" s="88">
        <v>5.65</v>
      </c>
      <c r="L21" s="88" t="s">
        <v>165</v>
      </c>
      <c r="M21" s="118">
        <v>2.4E-2</v>
      </c>
      <c r="N21" s="118">
        <v>1.5E-3</v>
      </c>
      <c r="O21" s="123">
        <v>1750000</v>
      </c>
      <c r="P21" s="123">
        <v>114.11</v>
      </c>
      <c r="Q21" s="123">
        <v>0</v>
      </c>
      <c r="R21" s="123">
        <v>1996.93</v>
      </c>
      <c r="S21" s="118">
        <v>5.8999999999999999E-3</v>
      </c>
      <c r="T21" s="118">
        <v>2.1499999999999998E-2</v>
      </c>
      <c r="U21" s="118">
        <v>3.0000000000000001E-3</v>
      </c>
    </row>
    <row r="22" spans="2:21" customFormat="1" ht="15.75">
      <c r="B22" s="59" t="s">
        <v>315</v>
      </c>
      <c r="C22" s="88">
        <v>1134048</v>
      </c>
      <c r="D22" s="88" t="s">
        <v>142</v>
      </c>
      <c r="E22" s="88"/>
      <c r="F22" s="88">
        <v>1367</v>
      </c>
      <c r="G22" s="88" t="s">
        <v>314</v>
      </c>
      <c r="H22" s="88" t="s">
        <v>312</v>
      </c>
      <c r="I22" s="88" t="s">
        <v>303</v>
      </c>
      <c r="J22" s="99"/>
      <c r="K22" s="88">
        <v>6.53</v>
      </c>
      <c r="L22" s="88" t="s">
        <v>165</v>
      </c>
      <c r="M22" s="118">
        <v>2.4E-2</v>
      </c>
      <c r="N22" s="118">
        <v>3.0000000000000001E-3</v>
      </c>
      <c r="O22" s="123">
        <v>1750000</v>
      </c>
      <c r="P22" s="123">
        <v>115.22</v>
      </c>
      <c r="Q22" s="123">
        <v>0</v>
      </c>
      <c r="R22" s="123">
        <v>2016.35</v>
      </c>
      <c r="S22" s="118">
        <v>5.8999999999999999E-3</v>
      </c>
      <c r="T22" s="118">
        <v>2.1700000000000001E-2</v>
      </c>
      <c r="U22" s="118">
        <v>3.0999999999999999E-3</v>
      </c>
    </row>
    <row r="23" spans="2:21" customFormat="1" ht="15.75">
      <c r="B23" s="59" t="s">
        <v>316</v>
      </c>
      <c r="C23" s="88">
        <v>2260487</v>
      </c>
      <c r="D23" s="88" t="s">
        <v>142</v>
      </c>
      <c r="E23" s="88"/>
      <c r="F23" s="88">
        <v>226</v>
      </c>
      <c r="G23" s="88" t="s">
        <v>576</v>
      </c>
      <c r="H23" s="88" t="s">
        <v>312</v>
      </c>
      <c r="I23" s="88" t="s">
        <v>303</v>
      </c>
      <c r="J23" s="99"/>
      <c r="K23" s="88">
        <v>5.77</v>
      </c>
      <c r="L23" s="88" t="s">
        <v>165</v>
      </c>
      <c r="M23" s="118">
        <v>2.6000000000000002E-2</v>
      </c>
      <c r="N23" s="118">
        <v>2.2000000000000001E-3</v>
      </c>
      <c r="O23" s="123">
        <v>2887841.47</v>
      </c>
      <c r="P23" s="123">
        <v>116.97</v>
      </c>
      <c r="Q23" s="123">
        <v>0</v>
      </c>
      <c r="R23" s="123">
        <v>3377.91</v>
      </c>
      <c r="S23" s="118">
        <v>7.7000000000000002E-3</v>
      </c>
      <c r="T23" s="118">
        <v>3.6299999999999999E-2</v>
      </c>
      <c r="U23" s="118">
        <v>5.1000000000000004E-3</v>
      </c>
    </row>
    <row r="24" spans="2:21" customFormat="1" ht="15.75">
      <c r="B24" s="59" t="s">
        <v>317</v>
      </c>
      <c r="C24" s="88">
        <v>6950083</v>
      </c>
      <c r="D24" s="88" t="s">
        <v>142</v>
      </c>
      <c r="E24" s="88"/>
      <c r="F24" s="88">
        <v>695</v>
      </c>
      <c r="G24" s="88" t="s">
        <v>301</v>
      </c>
      <c r="H24" s="88" t="s">
        <v>312</v>
      </c>
      <c r="I24" s="88" t="s">
        <v>303</v>
      </c>
      <c r="J24" s="99"/>
      <c r="K24" s="88">
        <v>1.93</v>
      </c>
      <c r="L24" s="88" t="s">
        <v>165</v>
      </c>
      <c r="M24" s="118">
        <v>4.4999999999999998E-2</v>
      </c>
      <c r="N24" s="118">
        <v>1E-4</v>
      </c>
      <c r="O24" s="123">
        <v>646520</v>
      </c>
      <c r="P24" s="123">
        <v>132.18</v>
      </c>
      <c r="Q24" s="123">
        <v>8.8219999999999992</v>
      </c>
      <c r="R24" s="123">
        <v>863.39</v>
      </c>
      <c r="S24" s="118">
        <v>4.0000000000000002E-4</v>
      </c>
      <c r="T24" s="118">
        <v>9.300000000000001E-3</v>
      </c>
      <c r="U24" s="118">
        <v>1.2999999999999999E-3</v>
      </c>
    </row>
    <row r="25" spans="2:21" customFormat="1" ht="15.75">
      <c r="B25" s="59" t="s">
        <v>318</v>
      </c>
      <c r="C25" s="88">
        <v>3230224</v>
      </c>
      <c r="D25" s="88" t="s">
        <v>142</v>
      </c>
      <c r="E25" s="88"/>
      <c r="F25" s="88">
        <v>323</v>
      </c>
      <c r="G25" s="88" t="s">
        <v>576</v>
      </c>
      <c r="H25" s="88" t="s">
        <v>312</v>
      </c>
      <c r="I25" s="88" t="s">
        <v>303</v>
      </c>
      <c r="J25" s="99"/>
      <c r="K25" s="88">
        <v>1.86</v>
      </c>
      <c r="L25" s="88" t="s">
        <v>165</v>
      </c>
      <c r="M25" s="118">
        <v>5.8499999999999996E-2</v>
      </c>
      <c r="N25" s="118">
        <v>-1.1999999999999999E-3</v>
      </c>
      <c r="O25" s="123">
        <v>559035.79</v>
      </c>
      <c r="P25" s="123">
        <v>122</v>
      </c>
      <c r="Q25" s="123">
        <v>0</v>
      </c>
      <c r="R25" s="123">
        <v>682.02</v>
      </c>
      <c r="S25" s="118">
        <v>7.000000000000001E-4</v>
      </c>
      <c r="T25" s="118">
        <v>7.3000000000000001E-3</v>
      </c>
      <c r="U25" s="118">
        <v>1E-3</v>
      </c>
    </row>
    <row r="26" spans="2:21" customFormat="1" ht="15.75">
      <c r="B26" s="59" t="s">
        <v>319</v>
      </c>
      <c r="C26" s="88">
        <v>1142595</v>
      </c>
      <c r="D26" s="88" t="s">
        <v>142</v>
      </c>
      <c r="E26" s="88"/>
      <c r="F26" s="88">
        <v>1363</v>
      </c>
      <c r="G26" s="88" t="s">
        <v>320</v>
      </c>
      <c r="H26" s="88" t="s">
        <v>312</v>
      </c>
      <c r="I26" s="88" t="s">
        <v>303</v>
      </c>
      <c r="J26" s="99"/>
      <c r="K26" s="88">
        <v>5.8</v>
      </c>
      <c r="L26" s="88" t="s">
        <v>165</v>
      </c>
      <c r="M26" s="118">
        <v>1.23E-2</v>
      </c>
      <c r="N26" s="118">
        <v>3.0000000000000001E-3</v>
      </c>
      <c r="O26" s="123">
        <v>3350000</v>
      </c>
      <c r="P26" s="123">
        <v>106.86</v>
      </c>
      <c r="Q26" s="123">
        <v>0</v>
      </c>
      <c r="R26" s="123">
        <v>3579.81</v>
      </c>
      <c r="S26" s="118">
        <v>2.3E-3</v>
      </c>
      <c r="T26" s="118">
        <v>3.85E-2</v>
      </c>
      <c r="U26" s="118">
        <v>5.5000000000000005E-3</v>
      </c>
    </row>
    <row r="27" spans="2:21" customFormat="1" ht="15.75">
      <c r="B27" s="59" t="s">
        <v>321</v>
      </c>
      <c r="C27" s="88">
        <v>1130467</v>
      </c>
      <c r="D27" s="88" t="s">
        <v>142</v>
      </c>
      <c r="E27" s="88"/>
      <c r="F27" s="88">
        <v>1349</v>
      </c>
      <c r="G27" s="88" t="s">
        <v>576</v>
      </c>
      <c r="H27" s="88" t="s">
        <v>322</v>
      </c>
      <c r="I27" s="88" t="s">
        <v>303</v>
      </c>
      <c r="J27" s="99"/>
      <c r="K27" s="88">
        <v>2.48</v>
      </c>
      <c r="L27" s="88" t="s">
        <v>165</v>
      </c>
      <c r="M27" s="118">
        <v>3.3000000000000002E-2</v>
      </c>
      <c r="N27" s="118">
        <v>4.0000000000000002E-4</v>
      </c>
      <c r="O27" s="123">
        <v>2149650.19</v>
      </c>
      <c r="P27" s="123">
        <v>109.06</v>
      </c>
      <c r="Q27" s="123">
        <v>0</v>
      </c>
      <c r="R27" s="123">
        <v>2344.41</v>
      </c>
      <c r="S27" s="118">
        <v>3.9000000000000003E-3</v>
      </c>
      <c r="T27" s="118">
        <v>2.52E-2</v>
      </c>
      <c r="U27" s="118">
        <v>3.5999999999999999E-3</v>
      </c>
    </row>
    <row r="28" spans="2:21" customFormat="1" ht="15.75">
      <c r="B28" s="59" t="s">
        <v>323</v>
      </c>
      <c r="C28" s="88">
        <v>2510204</v>
      </c>
      <c r="D28" s="88" t="s">
        <v>142</v>
      </c>
      <c r="E28" s="88"/>
      <c r="F28" s="88">
        <v>251</v>
      </c>
      <c r="G28" s="88" t="s">
        <v>576</v>
      </c>
      <c r="H28" s="88" t="s">
        <v>324</v>
      </c>
      <c r="I28" s="88" t="s">
        <v>303</v>
      </c>
      <c r="J28" s="99"/>
      <c r="K28" s="88">
        <v>4.5</v>
      </c>
      <c r="L28" s="88" t="s">
        <v>165</v>
      </c>
      <c r="M28" s="118">
        <v>3.0600000000000002E-2</v>
      </c>
      <c r="N28" s="118">
        <v>6.5000000000000006E-3</v>
      </c>
      <c r="O28" s="123">
        <v>2915938.15</v>
      </c>
      <c r="P28" s="123">
        <v>112.89</v>
      </c>
      <c r="Q28" s="123">
        <v>141.185</v>
      </c>
      <c r="R28" s="123">
        <v>3432.99</v>
      </c>
      <c r="S28" s="118">
        <v>6.0000000000000001E-3</v>
      </c>
      <c r="T28" s="118">
        <v>3.6900000000000002E-2</v>
      </c>
      <c r="U28" s="118">
        <v>5.1999999999999998E-3</v>
      </c>
    </row>
    <row r="29" spans="2:21" customFormat="1" ht="15.75">
      <c r="B29" s="59" t="s">
        <v>325</v>
      </c>
      <c r="C29" s="88">
        <v>6910095</v>
      </c>
      <c r="D29" s="88" t="s">
        <v>142</v>
      </c>
      <c r="E29" s="88"/>
      <c r="F29" s="88">
        <v>691</v>
      </c>
      <c r="G29" s="88" t="s">
        <v>301</v>
      </c>
      <c r="H29" s="88" t="s">
        <v>324</v>
      </c>
      <c r="I29" s="88" t="s">
        <v>303</v>
      </c>
      <c r="J29" s="99"/>
      <c r="K29" s="88">
        <v>1.92</v>
      </c>
      <c r="L29" s="88" t="s">
        <v>165</v>
      </c>
      <c r="M29" s="118">
        <v>0</v>
      </c>
      <c r="N29" s="118">
        <v>1.7000000000000001E-3</v>
      </c>
      <c r="O29" s="123">
        <v>1930685</v>
      </c>
      <c r="P29" s="123">
        <v>133.5</v>
      </c>
      <c r="Q29" s="123">
        <v>29.917000000000002</v>
      </c>
      <c r="R29" s="123">
        <v>2607.38</v>
      </c>
      <c r="S29" s="118">
        <v>1.7000000000000001E-3</v>
      </c>
      <c r="T29" s="118">
        <v>2.7999999999999997E-2</v>
      </c>
      <c r="U29" s="118">
        <v>4.0000000000000001E-3</v>
      </c>
    </row>
    <row r="30" spans="2:21" customFormat="1" ht="15.75">
      <c r="B30" s="59" t="s">
        <v>326</v>
      </c>
      <c r="C30" s="88">
        <v>1130632</v>
      </c>
      <c r="D30" s="88" t="s">
        <v>142</v>
      </c>
      <c r="E30" s="88"/>
      <c r="F30" s="88">
        <v>1450</v>
      </c>
      <c r="G30" s="88" t="s">
        <v>576</v>
      </c>
      <c r="H30" s="88" t="s">
        <v>324</v>
      </c>
      <c r="I30" s="88" t="s">
        <v>303</v>
      </c>
      <c r="J30" s="99"/>
      <c r="K30" s="88">
        <v>2.78</v>
      </c>
      <c r="L30" s="88" t="s">
        <v>165</v>
      </c>
      <c r="M30" s="118">
        <v>3.3500000000000002E-2</v>
      </c>
      <c r="N30" s="118">
        <v>-1.7000000000000001E-3</v>
      </c>
      <c r="O30" s="123">
        <v>1954154.73</v>
      </c>
      <c r="P30" s="123">
        <v>111.1</v>
      </c>
      <c r="Q30" s="123">
        <v>0</v>
      </c>
      <c r="R30" s="123">
        <v>2171.0700000000002</v>
      </c>
      <c r="S30" s="118">
        <v>6.1999999999999998E-3</v>
      </c>
      <c r="T30" s="118">
        <v>2.3399999999999997E-2</v>
      </c>
      <c r="U30" s="118">
        <v>3.3E-3</v>
      </c>
    </row>
    <row r="31" spans="2:21" customFormat="1" ht="15.75">
      <c r="B31" s="59" t="s">
        <v>327</v>
      </c>
      <c r="C31" s="88">
        <v>1820208</v>
      </c>
      <c r="D31" s="88" t="s">
        <v>142</v>
      </c>
      <c r="E31" s="88"/>
      <c r="F31" s="88">
        <v>182</v>
      </c>
      <c r="G31" s="88" t="s">
        <v>577</v>
      </c>
      <c r="H31" s="88" t="s">
        <v>328</v>
      </c>
      <c r="I31" s="88" t="s">
        <v>161</v>
      </c>
      <c r="J31" s="99"/>
      <c r="K31" s="88">
        <v>5.24</v>
      </c>
      <c r="L31" s="88" t="s">
        <v>165</v>
      </c>
      <c r="M31" s="118">
        <v>0</v>
      </c>
      <c r="N31" s="118">
        <v>1.46E-2</v>
      </c>
      <c r="O31" s="123">
        <v>3065000</v>
      </c>
      <c r="P31" s="123">
        <v>110.44</v>
      </c>
      <c r="Q31" s="123">
        <v>0</v>
      </c>
      <c r="R31" s="123">
        <v>3384.99</v>
      </c>
      <c r="S31" s="118">
        <v>4.5000000000000005E-3</v>
      </c>
      <c r="T31" s="118">
        <v>3.6400000000000002E-2</v>
      </c>
      <c r="U31" s="118">
        <v>5.1999999999999998E-3</v>
      </c>
    </row>
    <row r="32" spans="2:21" customFormat="1" ht="15.75">
      <c r="B32" s="59" t="s">
        <v>329</v>
      </c>
      <c r="C32" s="88">
        <v>1099944</v>
      </c>
      <c r="D32" s="88" t="s">
        <v>142</v>
      </c>
      <c r="E32" s="88"/>
      <c r="F32" s="88">
        <v>1303</v>
      </c>
      <c r="G32" s="88" t="s">
        <v>576</v>
      </c>
      <c r="H32" s="88">
        <v>0</v>
      </c>
      <c r="I32" s="88" t="s">
        <v>280</v>
      </c>
      <c r="J32" s="99"/>
      <c r="K32" s="88">
        <v>0</v>
      </c>
      <c r="L32" s="88" t="s">
        <v>165</v>
      </c>
      <c r="M32" s="118">
        <v>5.7500000000000002E-2</v>
      </c>
      <c r="N32" s="118">
        <v>0</v>
      </c>
      <c r="O32" s="123">
        <v>1719.5</v>
      </c>
      <c r="P32" s="123">
        <v>1E-4</v>
      </c>
      <c r="Q32" s="123">
        <v>0</v>
      </c>
      <c r="R32" s="123">
        <v>0</v>
      </c>
      <c r="S32" s="118">
        <v>0</v>
      </c>
      <c r="T32" s="118">
        <v>0</v>
      </c>
      <c r="U32" s="118">
        <v>0</v>
      </c>
    </row>
    <row r="33" spans="2:21" customFormat="1" ht="15.75">
      <c r="B33" s="59" t="s">
        <v>330</v>
      </c>
      <c r="C33" s="88">
        <v>1099951</v>
      </c>
      <c r="D33" s="88" t="s">
        <v>142</v>
      </c>
      <c r="E33" s="88"/>
      <c r="F33" s="88">
        <v>1303</v>
      </c>
      <c r="G33" s="88" t="s">
        <v>576</v>
      </c>
      <c r="H33" s="88">
        <v>0</v>
      </c>
      <c r="I33" s="88" t="s">
        <v>280</v>
      </c>
      <c r="J33" s="99"/>
      <c r="K33" s="88">
        <v>0</v>
      </c>
      <c r="L33" s="88" t="s">
        <v>165</v>
      </c>
      <c r="M33" s="118">
        <v>7.4999999999999997E-2</v>
      </c>
      <c r="N33" s="118">
        <v>0</v>
      </c>
      <c r="O33" s="123">
        <v>16036.86</v>
      </c>
      <c r="P33" s="123">
        <v>1E-4</v>
      </c>
      <c r="Q33" s="123">
        <v>0</v>
      </c>
      <c r="R33" s="123">
        <v>0</v>
      </c>
      <c r="S33" s="118">
        <v>4.0000000000000002E-4</v>
      </c>
      <c r="T33" s="118">
        <v>0</v>
      </c>
      <c r="U33" s="118">
        <v>0</v>
      </c>
    </row>
    <row r="34" spans="2:21" customFormat="1" ht="15.75">
      <c r="B34" s="59" t="s">
        <v>331</v>
      </c>
      <c r="C34" s="88">
        <v>1099969</v>
      </c>
      <c r="D34" s="88" t="s">
        <v>142</v>
      </c>
      <c r="E34" s="88"/>
      <c r="F34" s="88">
        <v>1303</v>
      </c>
      <c r="G34" s="88" t="s">
        <v>576</v>
      </c>
      <c r="H34" s="88">
        <v>0</v>
      </c>
      <c r="I34" s="88" t="s">
        <v>280</v>
      </c>
      <c r="J34" s="99"/>
      <c r="K34" s="88">
        <v>0</v>
      </c>
      <c r="L34" s="88" t="s">
        <v>165</v>
      </c>
      <c r="M34" s="118">
        <v>7.4999999999999997E-2</v>
      </c>
      <c r="N34" s="118">
        <v>0</v>
      </c>
      <c r="O34" s="123">
        <v>17579.96</v>
      </c>
      <c r="P34" s="123">
        <v>1E-4</v>
      </c>
      <c r="Q34" s="123">
        <v>0</v>
      </c>
      <c r="R34" s="123">
        <v>0</v>
      </c>
      <c r="S34" s="118">
        <v>4.0000000000000002E-4</v>
      </c>
      <c r="T34" s="118">
        <v>0</v>
      </c>
      <c r="U34" s="118">
        <v>0</v>
      </c>
    </row>
    <row r="35" spans="2:21" customFormat="1" ht="15.75">
      <c r="B35" s="58" t="s">
        <v>49</v>
      </c>
      <c r="C35" s="86"/>
      <c r="D35" s="86"/>
      <c r="E35" s="86"/>
      <c r="F35" s="86"/>
      <c r="G35" s="86"/>
      <c r="H35" s="86"/>
      <c r="I35" s="86"/>
      <c r="J35" s="95"/>
      <c r="K35" s="86">
        <v>3.84</v>
      </c>
      <c r="L35" s="86"/>
      <c r="M35" s="114"/>
      <c r="N35" s="114">
        <v>1.61E-2</v>
      </c>
      <c r="O35" s="89">
        <v>29229140.969999999</v>
      </c>
      <c r="P35" s="89"/>
      <c r="Q35" s="89">
        <v>105.032</v>
      </c>
      <c r="R35" s="89">
        <v>31694.48</v>
      </c>
      <c r="S35" s="114"/>
      <c r="T35" s="114"/>
      <c r="U35" s="114">
        <v>4.8300000000000003E-2</v>
      </c>
    </row>
    <row r="36" spans="2:21" customFormat="1" ht="15.75">
      <c r="B36" s="59" t="s">
        <v>332</v>
      </c>
      <c r="C36" s="88">
        <v>1138114</v>
      </c>
      <c r="D36" s="88" t="s">
        <v>142</v>
      </c>
      <c r="E36" s="88"/>
      <c r="F36" s="88">
        <v>1328</v>
      </c>
      <c r="G36" s="88" t="s">
        <v>576</v>
      </c>
      <c r="H36" s="88" t="s">
        <v>307</v>
      </c>
      <c r="I36" s="88" t="s">
        <v>303</v>
      </c>
      <c r="J36" s="99"/>
      <c r="K36" s="88">
        <v>3.75</v>
      </c>
      <c r="L36" s="88" t="s">
        <v>165</v>
      </c>
      <c r="M36" s="118">
        <v>3.39E-2</v>
      </c>
      <c r="N36" s="118">
        <v>1.1299999999999999E-2</v>
      </c>
      <c r="O36" s="123">
        <v>1947400</v>
      </c>
      <c r="P36" s="123">
        <v>108.55</v>
      </c>
      <c r="Q36" s="123">
        <v>66.016000000000005</v>
      </c>
      <c r="R36" s="123">
        <v>2179.92</v>
      </c>
      <c r="S36" s="118">
        <v>1.8E-3</v>
      </c>
      <c r="T36" s="118">
        <v>2.3399999999999997E-2</v>
      </c>
      <c r="U36" s="118">
        <v>3.3E-3</v>
      </c>
    </row>
    <row r="37" spans="2:21" customFormat="1" ht="15.75">
      <c r="B37" s="59" t="s">
        <v>333</v>
      </c>
      <c r="C37" s="88">
        <v>4160149</v>
      </c>
      <c r="D37" s="88" t="s">
        <v>142</v>
      </c>
      <c r="E37" s="88"/>
      <c r="F37" s="88">
        <v>416</v>
      </c>
      <c r="G37" s="88" t="s">
        <v>576</v>
      </c>
      <c r="H37" s="88" t="s">
        <v>307</v>
      </c>
      <c r="I37" s="88" t="s">
        <v>303</v>
      </c>
      <c r="J37" s="99"/>
      <c r="K37" s="88">
        <v>2.4</v>
      </c>
      <c r="L37" s="88" t="s">
        <v>165</v>
      </c>
      <c r="M37" s="118">
        <v>4.5999999999999999E-2</v>
      </c>
      <c r="N37" s="118">
        <v>7.6E-3</v>
      </c>
      <c r="O37" s="123">
        <v>2609600</v>
      </c>
      <c r="P37" s="123">
        <v>109.49</v>
      </c>
      <c r="Q37" s="123">
        <v>0</v>
      </c>
      <c r="R37" s="123">
        <v>2857.25</v>
      </c>
      <c r="S37" s="118">
        <v>1.2699999999999999E-2</v>
      </c>
      <c r="T37" s="118">
        <v>3.0699999999999998E-2</v>
      </c>
      <c r="U37" s="118">
        <v>4.4000000000000003E-3</v>
      </c>
    </row>
    <row r="38" spans="2:21">
      <c r="B38" s="59" t="s">
        <v>334</v>
      </c>
      <c r="C38" s="88">
        <v>1137033</v>
      </c>
      <c r="D38" s="88" t="s">
        <v>142</v>
      </c>
      <c r="E38" s="88"/>
      <c r="F38" s="88">
        <v>1597</v>
      </c>
      <c r="G38" s="88" t="s">
        <v>314</v>
      </c>
      <c r="H38" s="88" t="s">
        <v>335</v>
      </c>
      <c r="I38" s="88" t="s">
        <v>161</v>
      </c>
      <c r="J38" s="99"/>
      <c r="K38" s="88">
        <v>3.06</v>
      </c>
      <c r="L38" s="88" t="s">
        <v>165</v>
      </c>
      <c r="M38" s="118">
        <v>3.39E-2</v>
      </c>
      <c r="N38" s="118">
        <v>1.1699999999999999E-2</v>
      </c>
      <c r="O38" s="123">
        <v>1910000</v>
      </c>
      <c r="P38" s="123">
        <v>109.6</v>
      </c>
      <c r="Q38" s="123">
        <v>0</v>
      </c>
      <c r="R38" s="123">
        <v>2093.36</v>
      </c>
      <c r="S38" s="118">
        <v>2.7000000000000001E-3</v>
      </c>
      <c r="T38" s="118">
        <v>2.2499999999999999E-2</v>
      </c>
      <c r="U38" s="118">
        <v>3.2000000000000002E-3</v>
      </c>
    </row>
    <row r="39" spans="2:21">
      <c r="B39" s="59" t="s">
        <v>336</v>
      </c>
      <c r="C39" s="88">
        <v>1133529</v>
      </c>
      <c r="D39" s="88" t="s">
        <v>142</v>
      </c>
      <c r="E39" s="88"/>
      <c r="F39" s="88">
        <v>1527</v>
      </c>
      <c r="G39" s="88" t="s">
        <v>314</v>
      </c>
      <c r="H39" s="88" t="s">
        <v>335</v>
      </c>
      <c r="I39" s="88" t="s">
        <v>161</v>
      </c>
      <c r="J39" s="99"/>
      <c r="K39" s="88">
        <v>3.78</v>
      </c>
      <c r="L39" s="88" t="s">
        <v>165</v>
      </c>
      <c r="M39" s="118">
        <v>3.85E-2</v>
      </c>
      <c r="N39" s="118">
        <v>1.1200000000000002E-2</v>
      </c>
      <c r="O39" s="123">
        <v>1896200</v>
      </c>
      <c r="P39" s="123">
        <v>112.5</v>
      </c>
      <c r="Q39" s="123">
        <v>0</v>
      </c>
      <c r="R39" s="123">
        <v>2133.23</v>
      </c>
      <c r="S39" s="118">
        <v>4.7999999999999996E-3</v>
      </c>
      <c r="T39" s="118">
        <v>2.29E-2</v>
      </c>
      <c r="U39" s="118">
        <v>3.2000000000000002E-3</v>
      </c>
    </row>
    <row r="40" spans="2:21">
      <c r="B40" s="59" t="s">
        <v>337</v>
      </c>
      <c r="C40" s="88">
        <v>3230240</v>
      </c>
      <c r="D40" s="88" t="s">
        <v>142</v>
      </c>
      <c r="E40" s="88"/>
      <c r="F40" s="88">
        <v>323</v>
      </c>
      <c r="G40" s="88" t="s">
        <v>576</v>
      </c>
      <c r="H40" s="88" t="s">
        <v>312</v>
      </c>
      <c r="I40" s="88" t="s">
        <v>303</v>
      </c>
      <c r="J40" s="99"/>
      <c r="K40" s="88">
        <v>4.25</v>
      </c>
      <c r="L40" s="88" t="s">
        <v>165</v>
      </c>
      <c r="M40" s="118">
        <v>2.3E-2</v>
      </c>
      <c r="N40" s="118">
        <v>1.6E-2</v>
      </c>
      <c r="O40" s="123">
        <v>1837215.7</v>
      </c>
      <c r="P40" s="123">
        <v>108.32</v>
      </c>
      <c r="Q40" s="123">
        <v>0</v>
      </c>
      <c r="R40" s="123">
        <v>1990.07</v>
      </c>
      <c r="S40" s="118">
        <v>1.8E-3</v>
      </c>
      <c r="T40" s="118">
        <v>2.1400000000000002E-2</v>
      </c>
      <c r="U40" s="118">
        <v>3.0000000000000001E-3</v>
      </c>
    </row>
    <row r="41" spans="2:21">
      <c r="B41" s="59" t="s">
        <v>338</v>
      </c>
      <c r="C41" s="88">
        <v>1135920</v>
      </c>
      <c r="D41" s="88" t="s">
        <v>142</v>
      </c>
      <c r="E41" s="88"/>
      <c r="F41" s="88">
        <v>1431</v>
      </c>
      <c r="G41" s="88" t="s">
        <v>314</v>
      </c>
      <c r="H41" s="88" t="s">
        <v>339</v>
      </c>
      <c r="I41" s="88" t="s">
        <v>161</v>
      </c>
      <c r="J41" s="99"/>
      <c r="K41" s="88">
        <v>4.18</v>
      </c>
      <c r="L41" s="88" t="s">
        <v>165</v>
      </c>
      <c r="M41" s="118">
        <v>4.0999999999999995E-2</v>
      </c>
      <c r="N41" s="118">
        <v>1.26E-2</v>
      </c>
      <c r="O41" s="123">
        <v>1903200</v>
      </c>
      <c r="P41" s="123">
        <v>112.39</v>
      </c>
      <c r="Q41" s="123">
        <v>39.015999999999998</v>
      </c>
      <c r="R41" s="123">
        <v>2178.02</v>
      </c>
      <c r="S41" s="118">
        <v>6.3E-3</v>
      </c>
      <c r="T41" s="118">
        <v>2.3399999999999997E-2</v>
      </c>
      <c r="U41" s="118">
        <v>3.3E-3</v>
      </c>
    </row>
    <row r="42" spans="2:21">
      <c r="B42" s="59" t="s">
        <v>340</v>
      </c>
      <c r="C42" s="88">
        <v>1136464</v>
      </c>
      <c r="D42" s="88" t="s">
        <v>142</v>
      </c>
      <c r="E42" s="88"/>
      <c r="F42" s="88">
        <v>1585</v>
      </c>
      <c r="G42" s="88" t="s">
        <v>156</v>
      </c>
      <c r="H42" s="88" t="s">
        <v>339</v>
      </c>
      <c r="I42" s="88" t="s">
        <v>161</v>
      </c>
      <c r="J42" s="99"/>
      <c r="K42" s="88">
        <v>3.25</v>
      </c>
      <c r="L42" s="88" t="s">
        <v>165</v>
      </c>
      <c r="M42" s="118">
        <v>2.75E-2</v>
      </c>
      <c r="N42" s="118">
        <v>1.66E-2</v>
      </c>
      <c r="O42" s="123">
        <v>1770304.79</v>
      </c>
      <c r="P42" s="123">
        <v>104.53</v>
      </c>
      <c r="Q42" s="123">
        <v>0</v>
      </c>
      <c r="R42" s="123">
        <v>1850.5</v>
      </c>
      <c r="S42" s="118">
        <v>4.0999999999999995E-3</v>
      </c>
      <c r="T42" s="118">
        <v>1.9900000000000001E-2</v>
      </c>
      <c r="U42" s="118">
        <v>2.8000000000000004E-3</v>
      </c>
    </row>
    <row r="43" spans="2:21">
      <c r="B43" s="59" t="s">
        <v>341</v>
      </c>
      <c r="C43" s="88">
        <v>7390149</v>
      </c>
      <c r="D43" s="88" t="s">
        <v>142</v>
      </c>
      <c r="E43" s="88"/>
      <c r="F43" s="88">
        <v>739</v>
      </c>
      <c r="G43" s="88" t="s">
        <v>582</v>
      </c>
      <c r="H43" s="88" t="s">
        <v>322</v>
      </c>
      <c r="I43" s="88" t="s">
        <v>303</v>
      </c>
      <c r="J43" s="99"/>
      <c r="K43" s="88">
        <v>3.34</v>
      </c>
      <c r="L43" s="88" t="s">
        <v>165</v>
      </c>
      <c r="M43" s="118">
        <v>3.7499999999999999E-2</v>
      </c>
      <c r="N43" s="118">
        <v>1.2800000000000001E-2</v>
      </c>
      <c r="O43" s="123">
        <v>1073333.8500000001</v>
      </c>
      <c r="P43" s="123">
        <v>108.4</v>
      </c>
      <c r="Q43" s="123">
        <v>0</v>
      </c>
      <c r="R43" s="123">
        <v>1163.49</v>
      </c>
      <c r="S43" s="118">
        <v>2.3E-3</v>
      </c>
      <c r="T43" s="118">
        <v>1.2500000000000001E-2</v>
      </c>
      <c r="U43" s="118">
        <v>1.8E-3</v>
      </c>
    </row>
    <row r="44" spans="2:21">
      <c r="B44" s="59" t="s">
        <v>342</v>
      </c>
      <c r="C44" s="88">
        <v>1141647</v>
      </c>
      <c r="D44" s="88" t="s">
        <v>142</v>
      </c>
      <c r="E44" s="88"/>
      <c r="F44" s="88">
        <v>2072</v>
      </c>
      <c r="G44" s="88" t="s">
        <v>156</v>
      </c>
      <c r="H44" s="88" t="s">
        <v>322</v>
      </c>
      <c r="I44" s="88" t="s">
        <v>303</v>
      </c>
      <c r="J44" s="99"/>
      <c r="K44" s="88">
        <v>1.8</v>
      </c>
      <c r="L44" s="88" t="s">
        <v>165</v>
      </c>
      <c r="M44" s="118">
        <v>0.04</v>
      </c>
      <c r="N44" s="118">
        <v>1.5900000000000001E-2</v>
      </c>
      <c r="O44" s="123">
        <v>946849.71</v>
      </c>
      <c r="P44" s="123">
        <v>103.8</v>
      </c>
      <c r="Q44" s="123">
        <v>0</v>
      </c>
      <c r="R44" s="123">
        <v>982.83</v>
      </c>
      <c r="S44" s="118">
        <v>1.8E-3</v>
      </c>
      <c r="T44" s="118">
        <v>1.06E-2</v>
      </c>
      <c r="U44" s="118">
        <v>1.5E-3</v>
      </c>
    </row>
    <row r="45" spans="2:21">
      <c r="B45" s="59" t="s">
        <v>343</v>
      </c>
      <c r="C45" s="88">
        <v>1157783</v>
      </c>
      <c r="D45" s="88" t="s">
        <v>142</v>
      </c>
      <c r="E45" s="88"/>
      <c r="F45" s="88">
        <v>1448</v>
      </c>
      <c r="G45" s="88" t="s">
        <v>578</v>
      </c>
      <c r="H45" s="88" t="s">
        <v>324</v>
      </c>
      <c r="I45" s="88" t="s">
        <v>303</v>
      </c>
      <c r="J45" s="99"/>
      <c r="K45" s="88">
        <v>3.62</v>
      </c>
      <c r="L45" s="88" t="s">
        <v>165</v>
      </c>
      <c r="M45" s="118">
        <v>3.4200000000000001E-2</v>
      </c>
      <c r="N45" s="118">
        <v>1.9900000000000001E-2</v>
      </c>
      <c r="O45" s="123">
        <v>3246000</v>
      </c>
      <c r="P45" s="123">
        <v>106.76</v>
      </c>
      <c r="Q45" s="123">
        <v>0</v>
      </c>
      <c r="R45" s="123">
        <v>3465.43</v>
      </c>
      <c r="S45" s="118">
        <v>8.6999999999999994E-3</v>
      </c>
      <c r="T45" s="118">
        <v>3.73E-2</v>
      </c>
      <c r="U45" s="118">
        <v>5.3E-3</v>
      </c>
    </row>
    <row r="46" spans="2:21">
      <c r="B46" s="59" t="s">
        <v>344</v>
      </c>
      <c r="C46" s="88">
        <v>2590388</v>
      </c>
      <c r="D46" s="88" t="s">
        <v>142</v>
      </c>
      <c r="E46" s="88"/>
      <c r="F46" s="88">
        <v>259</v>
      </c>
      <c r="G46" s="88" t="s">
        <v>320</v>
      </c>
      <c r="H46" s="88" t="s">
        <v>324</v>
      </c>
      <c r="I46" s="88" t="s">
        <v>303</v>
      </c>
      <c r="J46" s="99"/>
      <c r="K46" s="88">
        <v>2.8</v>
      </c>
      <c r="L46" s="88" t="s">
        <v>165</v>
      </c>
      <c r="M46" s="118">
        <v>5.9000000000000004E-2</v>
      </c>
      <c r="N46" s="118">
        <v>1.7000000000000001E-2</v>
      </c>
      <c r="O46" s="123">
        <v>1905870.05</v>
      </c>
      <c r="P46" s="123">
        <v>112.11</v>
      </c>
      <c r="Q46" s="123">
        <v>0</v>
      </c>
      <c r="R46" s="123">
        <v>2136.67</v>
      </c>
      <c r="S46" s="118">
        <v>2.3E-3</v>
      </c>
      <c r="T46" s="118">
        <v>2.3E-2</v>
      </c>
      <c r="U46" s="118">
        <v>3.3E-3</v>
      </c>
    </row>
    <row r="47" spans="2:21">
      <c r="B47" s="59" t="s">
        <v>345</v>
      </c>
      <c r="C47" s="88">
        <v>1139476</v>
      </c>
      <c r="D47" s="88" t="s">
        <v>142</v>
      </c>
      <c r="E47" s="88"/>
      <c r="F47" s="88">
        <v>1515</v>
      </c>
      <c r="G47" s="88" t="s">
        <v>576</v>
      </c>
      <c r="H47" s="88" t="s">
        <v>346</v>
      </c>
      <c r="I47" s="88" t="s">
        <v>161</v>
      </c>
      <c r="J47" s="99"/>
      <c r="K47" s="88">
        <v>2.66</v>
      </c>
      <c r="L47" s="88" t="s">
        <v>165</v>
      </c>
      <c r="M47" s="118">
        <v>3.85E-2</v>
      </c>
      <c r="N47" s="118">
        <v>8.3000000000000001E-3</v>
      </c>
      <c r="O47" s="123">
        <v>2687547</v>
      </c>
      <c r="P47" s="123">
        <v>108.23</v>
      </c>
      <c r="Q47" s="123">
        <v>0</v>
      </c>
      <c r="R47" s="123">
        <v>2908.73</v>
      </c>
      <c r="S47" s="118">
        <v>1.43E-2</v>
      </c>
      <c r="T47" s="118">
        <v>3.1300000000000001E-2</v>
      </c>
      <c r="U47" s="118">
        <v>4.4000000000000003E-3</v>
      </c>
    </row>
    <row r="48" spans="2:21">
      <c r="B48" s="59" t="s">
        <v>347</v>
      </c>
      <c r="C48" s="88">
        <v>6990212</v>
      </c>
      <c r="D48" s="88" t="s">
        <v>142</v>
      </c>
      <c r="E48" s="88"/>
      <c r="F48" s="88">
        <v>699</v>
      </c>
      <c r="G48" s="88" t="s">
        <v>576</v>
      </c>
      <c r="H48" s="88" t="s">
        <v>346</v>
      </c>
      <c r="I48" s="88" t="s">
        <v>161</v>
      </c>
      <c r="J48" s="99"/>
      <c r="K48" s="88">
        <v>6.25</v>
      </c>
      <c r="L48" s="88" t="s">
        <v>165</v>
      </c>
      <c r="M48" s="118">
        <v>3.95E-2</v>
      </c>
      <c r="N48" s="118">
        <v>3.1600000000000003E-2</v>
      </c>
      <c r="O48" s="123">
        <v>2225619.87</v>
      </c>
      <c r="P48" s="123">
        <v>105.1</v>
      </c>
      <c r="Q48" s="123">
        <v>0</v>
      </c>
      <c r="R48" s="123">
        <v>2339.13</v>
      </c>
      <c r="S48" s="118">
        <v>1.2999999999999999E-3</v>
      </c>
      <c r="T48" s="118">
        <v>2.52E-2</v>
      </c>
      <c r="U48" s="118">
        <v>3.5999999999999999E-3</v>
      </c>
    </row>
    <row r="49" spans="2:21">
      <c r="B49" s="59" t="s">
        <v>348</v>
      </c>
      <c r="C49" s="88">
        <v>1160878</v>
      </c>
      <c r="D49" s="88" t="s">
        <v>142</v>
      </c>
      <c r="E49" s="88"/>
      <c r="F49" s="88">
        <v>1172</v>
      </c>
      <c r="G49" s="88" t="s">
        <v>577</v>
      </c>
      <c r="H49" s="88" t="s">
        <v>328</v>
      </c>
      <c r="I49" s="88" t="s">
        <v>161</v>
      </c>
      <c r="J49" s="99"/>
      <c r="K49" s="88">
        <v>6.49</v>
      </c>
      <c r="L49" s="88" t="s">
        <v>165</v>
      </c>
      <c r="M49" s="118">
        <v>3.2500000000000001E-2</v>
      </c>
      <c r="N49" s="118">
        <v>2.7000000000000003E-2</v>
      </c>
      <c r="O49" s="123">
        <v>3270000</v>
      </c>
      <c r="P49" s="123">
        <v>104.46</v>
      </c>
      <c r="Q49" s="123">
        <v>0</v>
      </c>
      <c r="R49" s="123">
        <v>3415.84</v>
      </c>
      <c r="S49" s="118">
        <v>1.32E-2</v>
      </c>
      <c r="T49" s="118">
        <v>3.6699999999999997E-2</v>
      </c>
      <c r="U49" s="118">
        <v>5.1999999999999998E-3</v>
      </c>
    </row>
    <row r="50" spans="2:21">
      <c r="B50" s="58" t="s">
        <v>50</v>
      </c>
      <c r="C50" s="86"/>
      <c r="D50" s="86"/>
      <c r="E50" s="86"/>
      <c r="F50" s="86"/>
      <c r="G50" s="86"/>
      <c r="H50" s="86"/>
      <c r="I50" s="86"/>
      <c r="J50" s="95"/>
      <c r="K50" s="86">
        <v>3.41</v>
      </c>
      <c r="L50" s="86"/>
      <c r="M50" s="114"/>
      <c r="N50" s="114">
        <v>3.6299999999999999E-2</v>
      </c>
      <c r="O50" s="89">
        <v>8319180.5599999996</v>
      </c>
      <c r="P50" s="89"/>
      <c r="Q50" s="89"/>
      <c r="R50" s="89">
        <v>7992.47</v>
      </c>
      <c r="S50" s="114"/>
      <c r="T50" s="114"/>
      <c r="U50" s="114">
        <v>1.2199999999999999E-2</v>
      </c>
    </row>
    <row r="51" spans="2:21">
      <c r="B51" s="59" t="s">
        <v>267</v>
      </c>
      <c r="C51" s="88"/>
      <c r="D51" s="88"/>
      <c r="E51" s="88"/>
      <c r="F51" s="88"/>
      <c r="G51" s="88"/>
      <c r="H51" s="88"/>
      <c r="I51" s="88"/>
      <c r="J51" s="99"/>
      <c r="K51" s="88"/>
      <c r="L51" s="88"/>
      <c r="M51" s="118"/>
      <c r="N51" s="118"/>
      <c r="O51" s="123"/>
      <c r="P51" s="123"/>
      <c r="Q51" s="123">
        <v>0</v>
      </c>
      <c r="R51" s="123"/>
      <c r="S51" s="118"/>
      <c r="T51" s="118">
        <v>0</v>
      </c>
      <c r="U51" s="118"/>
    </row>
    <row r="52" spans="2:21">
      <c r="B52" s="59" t="s">
        <v>349</v>
      </c>
      <c r="C52" s="88">
        <v>2320174</v>
      </c>
      <c r="D52" s="88" t="s">
        <v>142</v>
      </c>
      <c r="E52" s="88"/>
      <c r="F52" s="88">
        <v>232</v>
      </c>
      <c r="G52" s="88" t="s">
        <v>155</v>
      </c>
      <c r="H52" s="88" t="s">
        <v>307</v>
      </c>
      <c r="I52" s="88" t="s">
        <v>303</v>
      </c>
      <c r="J52" s="99"/>
      <c r="K52" s="88">
        <v>2.82</v>
      </c>
      <c r="L52" s="88" t="s">
        <v>165</v>
      </c>
      <c r="M52" s="118">
        <v>3.49E-2</v>
      </c>
      <c r="N52" s="118">
        <v>3.8800000000000001E-2</v>
      </c>
      <c r="O52" s="123">
        <v>2808000.46</v>
      </c>
      <c r="P52" s="123">
        <v>95.52</v>
      </c>
      <c r="Q52" s="123">
        <v>0</v>
      </c>
      <c r="R52" s="123">
        <v>2682.2</v>
      </c>
      <c r="S52" s="118">
        <v>1.4000000000000002E-3</v>
      </c>
      <c r="T52" s="118">
        <v>2.8900000000000002E-2</v>
      </c>
      <c r="U52" s="118">
        <v>4.0999999999999995E-3</v>
      </c>
    </row>
    <row r="53" spans="2:21">
      <c r="B53" s="59" t="s">
        <v>350</v>
      </c>
      <c r="C53" s="88">
        <v>1140417</v>
      </c>
      <c r="D53" s="88" t="s">
        <v>142</v>
      </c>
      <c r="E53" s="88"/>
      <c r="F53" s="88">
        <v>1390</v>
      </c>
      <c r="G53" s="88" t="s">
        <v>351</v>
      </c>
      <c r="H53" s="88" t="s">
        <v>322</v>
      </c>
      <c r="I53" s="88" t="s">
        <v>303</v>
      </c>
      <c r="J53" s="99"/>
      <c r="K53" s="88">
        <v>3.72</v>
      </c>
      <c r="L53" s="88" t="s">
        <v>165</v>
      </c>
      <c r="M53" s="118">
        <v>3.9E-2</v>
      </c>
      <c r="N53" s="118">
        <v>3.5400000000000001E-2</v>
      </c>
      <c r="O53" s="123">
        <v>3100000</v>
      </c>
      <c r="P53" s="123">
        <v>95.86</v>
      </c>
      <c r="Q53" s="123">
        <v>0</v>
      </c>
      <c r="R53" s="123">
        <v>2971.66</v>
      </c>
      <c r="S53" s="118">
        <v>1.5700000000000002E-2</v>
      </c>
      <c r="T53" s="118">
        <v>3.2000000000000001E-2</v>
      </c>
      <c r="U53" s="118">
        <v>4.5000000000000005E-3</v>
      </c>
    </row>
    <row r="54" spans="2:21">
      <c r="B54" s="59" t="s">
        <v>352</v>
      </c>
      <c r="C54" s="88">
        <v>6270193</v>
      </c>
      <c r="D54" s="88" t="s">
        <v>142</v>
      </c>
      <c r="E54" s="88"/>
      <c r="F54" s="88">
        <v>627</v>
      </c>
      <c r="G54" s="88" t="s">
        <v>175</v>
      </c>
      <c r="H54" s="88" t="s">
        <v>353</v>
      </c>
      <c r="I54" s="88" t="s">
        <v>161</v>
      </c>
      <c r="J54" s="99"/>
      <c r="K54" s="88">
        <v>3.69</v>
      </c>
      <c r="L54" s="88" t="s">
        <v>165</v>
      </c>
      <c r="M54" s="118">
        <v>3.85E-2</v>
      </c>
      <c r="N54" s="118">
        <v>3.4500000000000003E-2</v>
      </c>
      <c r="O54" s="123">
        <v>2411180.1</v>
      </c>
      <c r="P54" s="123">
        <v>96.99</v>
      </c>
      <c r="Q54" s="123">
        <v>0</v>
      </c>
      <c r="R54" s="123">
        <v>2338.6</v>
      </c>
      <c r="S54" s="118">
        <v>6.3E-3</v>
      </c>
      <c r="T54" s="118">
        <v>2.52E-2</v>
      </c>
      <c r="U54" s="118">
        <v>3.5999999999999999E-3</v>
      </c>
    </row>
    <row r="55" spans="2:21">
      <c r="B55" s="58" t="s">
        <v>33</v>
      </c>
      <c r="C55" s="86"/>
      <c r="D55" s="86"/>
      <c r="E55" s="86"/>
      <c r="F55" s="86"/>
      <c r="G55" s="86"/>
      <c r="H55" s="86"/>
      <c r="I55" s="86"/>
      <c r="J55" s="95"/>
      <c r="K55" s="86"/>
      <c r="L55" s="86"/>
      <c r="M55" s="114"/>
      <c r="N55" s="114"/>
      <c r="O55" s="89"/>
      <c r="P55" s="89"/>
      <c r="Q55" s="89"/>
      <c r="R55" s="89"/>
      <c r="S55" s="114"/>
      <c r="T55" s="114"/>
      <c r="U55" s="114"/>
    </row>
    <row r="56" spans="2:21">
      <c r="B56" s="59" t="s">
        <v>267</v>
      </c>
      <c r="C56" s="88"/>
      <c r="D56" s="88"/>
      <c r="E56" s="88"/>
      <c r="F56" s="88"/>
      <c r="G56" s="88"/>
      <c r="H56" s="88"/>
      <c r="I56" s="88"/>
      <c r="J56" s="99"/>
      <c r="K56" s="88"/>
      <c r="L56" s="88"/>
      <c r="M56" s="118"/>
      <c r="N56" s="118"/>
      <c r="O56" s="123"/>
      <c r="P56" s="123"/>
      <c r="Q56" s="123">
        <v>0</v>
      </c>
      <c r="R56" s="123"/>
      <c r="S56" s="118"/>
      <c r="T56" s="118">
        <v>0</v>
      </c>
      <c r="U56" s="118"/>
    </row>
    <row r="57" spans="2:21">
      <c r="B57" s="58" t="s">
        <v>231</v>
      </c>
      <c r="C57" s="86"/>
      <c r="D57" s="86"/>
      <c r="E57" s="86"/>
      <c r="F57" s="86"/>
      <c r="G57" s="86"/>
      <c r="H57" s="86"/>
      <c r="I57" s="86"/>
      <c r="J57" s="95"/>
      <c r="K57" s="86">
        <v>7.0000000000000007E-2</v>
      </c>
      <c r="L57" s="86"/>
      <c r="M57" s="114"/>
      <c r="N57" s="114">
        <v>1.1200000000000002E-2</v>
      </c>
      <c r="O57" s="89">
        <v>1709000</v>
      </c>
      <c r="P57" s="89"/>
      <c r="Q57" s="89"/>
      <c r="R57" s="89">
        <v>6173.76</v>
      </c>
      <c r="S57" s="114"/>
      <c r="T57" s="114"/>
      <c r="U57" s="114">
        <v>9.3999999999999986E-3</v>
      </c>
    </row>
    <row r="58" spans="2:21">
      <c r="B58" s="58" t="s">
        <v>79</v>
      </c>
      <c r="C58" s="86"/>
      <c r="D58" s="86"/>
      <c r="E58" s="86"/>
      <c r="F58" s="86"/>
      <c r="G58" s="86"/>
      <c r="H58" s="86"/>
      <c r="I58" s="86"/>
      <c r="J58" s="95"/>
      <c r="K58" s="86">
        <v>7.0000000000000007E-2</v>
      </c>
      <c r="L58" s="86"/>
      <c r="M58" s="114"/>
      <c r="N58" s="114">
        <v>1.1200000000000002E-2</v>
      </c>
      <c r="O58" s="89">
        <v>1709000</v>
      </c>
      <c r="P58" s="89"/>
      <c r="Q58" s="89"/>
      <c r="R58" s="89">
        <v>6173.76</v>
      </c>
      <c r="S58" s="114"/>
      <c r="T58" s="114"/>
      <c r="U58" s="114">
        <v>9.3999999999999986E-3</v>
      </c>
    </row>
    <row r="59" spans="2:21">
      <c r="B59" s="59" t="s">
        <v>267</v>
      </c>
      <c r="C59" s="88"/>
      <c r="D59" s="88"/>
      <c r="E59" s="88"/>
      <c r="F59" s="88"/>
      <c r="G59" s="88"/>
      <c r="H59" s="88"/>
      <c r="I59" s="88"/>
      <c r="J59" s="99"/>
      <c r="K59" s="88"/>
      <c r="L59" s="88"/>
      <c r="M59" s="118"/>
      <c r="N59" s="118"/>
      <c r="O59" s="123"/>
      <c r="P59" s="123"/>
      <c r="Q59" s="123">
        <v>0</v>
      </c>
      <c r="R59" s="123"/>
      <c r="S59" s="118"/>
      <c r="T59" s="118">
        <v>0</v>
      </c>
      <c r="U59" s="118"/>
    </row>
    <row r="60" spans="2:21">
      <c r="B60" s="59" t="s">
        <v>354</v>
      </c>
      <c r="C60" s="88" t="s">
        <v>355</v>
      </c>
      <c r="D60" s="88" t="s">
        <v>26</v>
      </c>
      <c r="E60" s="88" t="s">
        <v>562</v>
      </c>
      <c r="F60" s="88">
        <v>600</v>
      </c>
      <c r="G60" s="88" t="s">
        <v>357</v>
      </c>
      <c r="H60" s="88" t="s">
        <v>358</v>
      </c>
      <c r="I60" s="88" t="s">
        <v>359</v>
      </c>
      <c r="J60" s="99"/>
      <c r="K60" s="88">
        <v>7.0000000000000007E-2</v>
      </c>
      <c r="L60" s="88" t="s">
        <v>164</v>
      </c>
      <c r="M60" s="118">
        <v>9.375E-2</v>
      </c>
      <c r="N60" s="118">
        <v>1.1200000000000002E-2</v>
      </c>
      <c r="O60" s="123">
        <v>1709000</v>
      </c>
      <c r="P60" s="123">
        <v>104.5283</v>
      </c>
      <c r="Q60" s="123">
        <v>0</v>
      </c>
      <c r="R60" s="123">
        <v>6173.76</v>
      </c>
      <c r="S60" s="118">
        <v>0</v>
      </c>
      <c r="T60" s="118">
        <v>6.6400000000000001E-2</v>
      </c>
      <c r="U60" s="118">
        <v>9.3999999999999986E-3</v>
      </c>
    </row>
    <row r="61" spans="2:21">
      <c r="B61" s="58" t="s">
        <v>78</v>
      </c>
      <c r="C61" s="86"/>
      <c r="D61" s="86"/>
      <c r="E61" s="86"/>
      <c r="F61" s="86"/>
      <c r="G61" s="86"/>
      <c r="H61" s="86"/>
      <c r="I61" s="86"/>
      <c r="J61" s="95"/>
      <c r="K61" s="86"/>
      <c r="L61" s="86"/>
      <c r="M61" s="114"/>
      <c r="N61" s="114"/>
      <c r="O61" s="89"/>
      <c r="P61" s="89"/>
      <c r="Q61" s="89"/>
      <c r="R61" s="89"/>
      <c r="S61" s="114"/>
      <c r="T61" s="114"/>
      <c r="U61" s="114"/>
    </row>
    <row r="62" spans="2:21">
      <c r="B62" s="122" t="s">
        <v>267</v>
      </c>
      <c r="C62" s="88"/>
      <c r="D62" s="88"/>
      <c r="E62" s="88"/>
      <c r="F62" s="88"/>
      <c r="G62" s="88"/>
      <c r="H62" s="88"/>
      <c r="I62" s="88"/>
      <c r="J62" s="99"/>
      <c r="K62" s="88"/>
      <c r="L62" s="88"/>
      <c r="M62" s="118"/>
      <c r="N62" s="118"/>
      <c r="O62" s="123"/>
      <c r="P62" s="123"/>
      <c r="Q62" s="123">
        <v>0</v>
      </c>
      <c r="R62" s="123"/>
      <c r="S62" s="118"/>
      <c r="T62" s="118">
        <v>0</v>
      </c>
      <c r="U62" s="118"/>
    </row>
    <row r="63" spans="2:21">
      <c r="B63" s="120" t="s">
        <v>249</v>
      </c>
      <c r="C63" s="1"/>
      <c r="D63" s="1"/>
      <c r="E63" s="1"/>
      <c r="F63" s="1"/>
    </row>
    <row r="64" spans="2:21">
      <c r="B64" s="120" t="s">
        <v>133</v>
      </c>
      <c r="C64" s="1"/>
      <c r="D64" s="1"/>
      <c r="E64" s="1"/>
      <c r="F64" s="1"/>
    </row>
    <row r="65" spans="2:21">
      <c r="B65" s="120" t="s">
        <v>245</v>
      </c>
      <c r="C65" s="1"/>
      <c r="D65" s="1"/>
      <c r="E65" s="1"/>
      <c r="F65" s="1"/>
    </row>
    <row r="66" spans="2:21">
      <c r="B66" s="120" t="s">
        <v>246</v>
      </c>
      <c r="C66" s="1"/>
      <c r="D66" s="1"/>
      <c r="E66" s="1"/>
      <c r="F66" s="1"/>
    </row>
    <row r="67" spans="2:21">
      <c r="B67" s="109" t="s">
        <v>247</v>
      </c>
      <c r="C67" s="1"/>
      <c r="D67" s="1"/>
      <c r="E67" s="1"/>
      <c r="F67" s="1"/>
    </row>
    <row r="68" spans="2:21">
      <c r="B68" s="140" t="s">
        <v>256</v>
      </c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</row>
    <row r="69" spans="2:21">
      <c r="C69" s="1"/>
      <c r="D69" s="1"/>
      <c r="E69" s="1"/>
      <c r="F69" s="1"/>
    </row>
    <row r="70" spans="2:21">
      <c r="C70" s="1"/>
      <c r="D70" s="1"/>
      <c r="E70" s="1"/>
      <c r="F70" s="1"/>
    </row>
    <row r="71" spans="2:21">
      <c r="C71" s="1"/>
      <c r="D71" s="1"/>
      <c r="E71" s="1"/>
      <c r="F71" s="1"/>
    </row>
    <row r="72" spans="2:21">
      <c r="C72" s="1"/>
      <c r="D72" s="1"/>
      <c r="E72" s="1"/>
      <c r="F72" s="1"/>
    </row>
    <row r="73" spans="2:21">
      <c r="C73" s="1"/>
      <c r="D73" s="1"/>
      <c r="E73" s="1"/>
      <c r="F73" s="1"/>
    </row>
    <row r="74" spans="2:21">
      <c r="C74" s="1"/>
      <c r="D74" s="1"/>
      <c r="E74" s="1"/>
      <c r="F74" s="1"/>
    </row>
    <row r="75" spans="2:21">
      <c r="C75" s="1"/>
      <c r="D75" s="1"/>
      <c r="E75" s="1"/>
      <c r="F75" s="1"/>
    </row>
    <row r="76" spans="2:21">
      <c r="C76" s="1"/>
      <c r="D76" s="1"/>
      <c r="E76" s="1"/>
      <c r="F76" s="1"/>
    </row>
    <row r="77" spans="2:21">
      <c r="C77" s="1"/>
      <c r="D77" s="1"/>
      <c r="E77" s="1"/>
      <c r="F77" s="1"/>
    </row>
    <row r="78" spans="2:21">
      <c r="C78" s="1"/>
      <c r="D78" s="1"/>
      <c r="E78" s="1"/>
      <c r="F78" s="1"/>
    </row>
    <row r="79" spans="2:21">
      <c r="C79" s="1"/>
      <c r="D79" s="1"/>
      <c r="E79" s="1"/>
      <c r="F79" s="1"/>
    </row>
    <row r="80" spans="2:21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68:U68"/>
  </mergeCells>
  <phoneticPr fontId="4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8:I67 I69:I828">
      <formula1>$BM$7:$BM$10</formula1>
    </dataValidation>
    <dataValidation type="list" allowBlank="1" showInputMessage="1" showErrorMessage="1" sqref="E69:E822 E38:E67">
      <formula1>$BI$7:$BI$24</formula1>
    </dataValidation>
    <dataValidation type="list" allowBlank="1" showInputMessage="1" showErrorMessage="1" sqref="L38:L67 L69:L828">
      <formula1>$BN$7:$BN$20</formula1>
    </dataValidation>
    <dataValidation type="list" allowBlank="1" showInputMessage="1" showErrorMessage="1" sqref="G69:G555 G38:G48 G50:G67">
      <formula1>$BK$7:$BK$29</formula1>
    </dataValidation>
    <dataValidation allowBlank="1" showInputMessage="1" showErrorMessage="1" sqref="B65 B67"/>
  </dataValidations>
  <pageMargins left="0" right="0" top="0.5" bottom="0.5" header="0" footer="0.25"/>
  <pageSetup paperSize="9" scale="44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63"/>
  <sheetViews>
    <sheetView rightToLeft="1" topLeftCell="H52" workbookViewId="0">
      <selection activeCell="P58" sqref="P57:P58"/>
    </sheetView>
  </sheetViews>
  <sheetFormatPr defaultColWidth="9.140625" defaultRowHeight="18"/>
  <cols>
    <col min="1" max="1" width="6.28515625" style="1" customWidth="1"/>
    <col min="2" max="2" width="68.85546875" style="2" customWidth="1"/>
    <col min="3" max="3" width="27.140625" style="2" customWidth="1"/>
    <col min="4" max="4" width="17.140625" style="2" customWidth="1"/>
    <col min="5" max="5" width="25.5703125" style="2" customWidth="1"/>
    <col min="6" max="6" width="14.85546875" style="2" customWidth="1"/>
    <col min="7" max="7" width="43.28515625" style="2" bestFit="1" customWidth="1"/>
    <col min="8" max="8" width="17.7109375" style="1" customWidth="1"/>
    <col min="9" max="9" width="24.42578125" style="1" customWidth="1"/>
    <col min="10" max="10" width="17.42578125" style="1" customWidth="1"/>
    <col min="11" max="11" width="17.85546875" style="1" customWidth="1"/>
    <col min="12" max="12" width="23.140625" style="1" customWidth="1"/>
    <col min="13" max="13" width="17.140625" style="1" customWidth="1"/>
    <col min="14" max="14" width="17.28515625" style="1" customWidth="1"/>
    <col min="15" max="15" width="22" style="1" customWidth="1"/>
    <col min="16" max="16" width="19.5703125" style="1" bestFit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277</v>
      </c>
    </row>
    <row r="2" spans="2:62">
      <c r="B2" s="80" t="s">
        <v>278</v>
      </c>
    </row>
    <row r="3" spans="2:62">
      <c r="B3" s="80" t="s">
        <v>560</v>
      </c>
    </row>
    <row r="4" spans="2:62">
      <c r="B4" s="80" t="s">
        <v>561</v>
      </c>
    </row>
    <row r="6" spans="2:62" ht="26.25" customHeight="1">
      <c r="B6" s="153" t="s">
        <v>197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5"/>
      <c r="BJ6" s="3"/>
    </row>
    <row r="7" spans="2:62" ht="26.25" customHeight="1">
      <c r="B7" s="153" t="s">
        <v>111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5"/>
      <c r="BF7" s="3"/>
      <c r="BJ7" s="3"/>
    </row>
    <row r="8" spans="2:62" s="3" customFormat="1" ht="31.5">
      <c r="B8" s="19" t="s">
        <v>136</v>
      </c>
      <c r="C8" s="24" t="s">
        <v>47</v>
      </c>
      <c r="D8" s="75" t="s">
        <v>141</v>
      </c>
      <c r="E8" s="47" t="s">
        <v>217</v>
      </c>
      <c r="F8" s="47" t="s">
        <v>138</v>
      </c>
      <c r="G8" s="76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4"/>
      <c r="D11" s="84"/>
      <c r="E11" s="84"/>
      <c r="F11" s="84"/>
      <c r="G11" s="84"/>
      <c r="H11" s="84"/>
      <c r="I11" s="82">
        <v>13577208.939999999</v>
      </c>
      <c r="J11" s="82"/>
      <c r="K11" s="82">
        <v>37.789000000000001</v>
      </c>
      <c r="L11" s="82">
        <v>147152.91999999998</v>
      </c>
      <c r="M11" s="113"/>
      <c r="N11" s="113"/>
      <c r="O11" s="113">
        <v>0.22409999999999999</v>
      </c>
      <c r="BF11" s="1"/>
      <c r="BG11" s="3"/>
      <c r="BH11" s="1"/>
      <c r="BJ11" s="1"/>
    </row>
    <row r="12" spans="2:62" customFormat="1" ht="15.75">
      <c r="B12" s="58" t="s">
        <v>232</v>
      </c>
      <c r="C12" s="86"/>
      <c r="D12" s="86"/>
      <c r="E12" s="86"/>
      <c r="F12" s="86"/>
      <c r="G12" s="86"/>
      <c r="H12" s="86"/>
      <c r="I12" s="89">
        <v>13252762.199999999</v>
      </c>
      <c r="J12" s="89"/>
      <c r="K12" s="89">
        <v>8.9480000000000004</v>
      </c>
      <c r="L12" s="89">
        <v>55085.49</v>
      </c>
      <c r="M12" s="114"/>
      <c r="N12" s="114"/>
      <c r="O12" s="114">
        <v>8.3900000000000002E-2</v>
      </c>
    </row>
    <row r="13" spans="2:62" customFormat="1" ht="15.75">
      <c r="B13" s="58" t="s">
        <v>27</v>
      </c>
      <c r="C13" s="86"/>
      <c r="D13" s="86"/>
      <c r="E13" s="86"/>
      <c r="F13" s="86"/>
      <c r="G13" s="86"/>
      <c r="H13" s="86"/>
      <c r="I13" s="89">
        <v>461706.16</v>
      </c>
      <c r="J13" s="89"/>
      <c r="K13" s="89">
        <v>8.9480000000000004</v>
      </c>
      <c r="L13" s="89">
        <v>20627.189999999999</v>
      </c>
      <c r="M13" s="114"/>
      <c r="N13" s="114"/>
      <c r="O13" s="114">
        <v>3.1400000000000004E-2</v>
      </c>
    </row>
    <row r="14" spans="2:62" customFormat="1" ht="15.75">
      <c r="B14" s="59" t="s">
        <v>267</v>
      </c>
      <c r="C14" s="88"/>
      <c r="D14" s="88"/>
      <c r="E14" s="88"/>
      <c r="F14" s="88"/>
      <c r="G14" s="88"/>
      <c r="H14" s="88"/>
      <c r="I14" s="123"/>
      <c r="J14" s="123"/>
      <c r="K14" s="123">
        <v>0</v>
      </c>
      <c r="L14" s="123"/>
      <c r="M14" s="118"/>
      <c r="N14" s="118">
        <v>0</v>
      </c>
      <c r="O14" s="118"/>
    </row>
    <row r="15" spans="2:62" customFormat="1" ht="15.75">
      <c r="B15" s="59" t="s">
        <v>360</v>
      </c>
      <c r="C15" s="88">
        <v>585018</v>
      </c>
      <c r="D15" s="88" t="s">
        <v>142</v>
      </c>
      <c r="E15" s="88"/>
      <c r="F15" s="88">
        <v>585</v>
      </c>
      <c r="G15" s="88" t="s">
        <v>314</v>
      </c>
      <c r="H15" s="88" t="s">
        <v>165</v>
      </c>
      <c r="I15" s="123">
        <v>50863</v>
      </c>
      <c r="J15" s="123">
        <v>2695</v>
      </c>
      <c r="K15" s="123">
        <v>0</v>
      </c>
      <c r="L15" s="123">
        <v>1370.76</v>
      </c>
      <c r="M15" s="118">
        <v>2.0000000000000001E-4</v>
      </c>
      <c r="N15" s="118">
        <v>9.300000000000001E-3</v>
      </c>
      <c r="O15" s="118">
        <v>2.0999999999999999E-3</v>
      </c>
    </row>
    <row r="16" spans="2:62" customFormat="1" ht="15.75">
      <c r="B16" s="59" t="s">
        <v>579</v>
      </c>
      <c r="C16" s="88">
        <v>1081942</v>
      </c>
      <c r="D16" s="88" t="s">
        <v>142</v>
      </c>
      <c r="E16" s="88"/>
      <c r="F16" s="88">
        <v>1068</v>
      </c>
      <c r="G16" s="88" t="s">
        <v>578</v>
      </c>
      <c r="H16" s="88" t="s">
        <v>165</v>
      </c>
      <c r="I16" s="123">
        <v>95500</v>
      </c>
      <c r="J16" s="123">
        <v>1589</v>
      </c>
      <c r="K16" s="123">
        <v>0</v>
      </c>
      <c r="L16" s="123">
        <v>1517.5</v>
      </c>
      <c r="M16" s="118">
        <v>2.0000000000000001E-4</v>
      </c>
      <c r="N16" s="118">
        <v>1.03E-2</v>
      </c>
      <c r="O16" s="118">
        <v>2.3E-3</v>
      </c>
    </row>
    <row r="17" spans="2:15" customFormat="1" ht="15.75">
      <c r="B17" s="59" t="s">
        <v>361</v>
      </c>
      <c r="C17" s="88">
        <v>604611</v>
      </c>
      <c r="D17" s="88" t="s">
        <v>142</v>
      </c>
      <c r="E17" s="88"/>
      <c r="F17" s="88">
        <v>604</v>
      </c>
      <c r="G17" s="88" t="s">
        <v>301</v>
      </c>
      <c r="H17" s="88" t="s">
        <v>165</v>
      </c>
      <c r="I17" s="123">
        <v>77830</v>
      </c>
      <c r="J17" s="123">
        <v>2514</v>
      </c>
      <c r="K17" s="123">
        <v>0</v>
      </c>
      <c r="L17" s="123">
        <v>1956.65</v>
      </c>
      <c r="M17" s="118">
        <v>1E-4</v>
      </c>
      <c r="N17" s="118">
        <v>1.3300000000000001E-2</v>
      </c>
      <c r="O17" s="118">
        <v>3.0000000000000001E-3</v>
      </c>
    </row>
    <row r="18" spans="2:15" customFormat="1" ht="15.75">
      <c r="B18" s="59" t="s">
        <v>362</v>
      </c>
      <c r="C18" s="88">
        <v>662577</v>
      </c>
      <c r="D18" s="88" t="s">
        <v>142</v>
      </c>
      <c r="E18" s="88"/>
      <c r="F18" s="88">
        <v>662</v>
      </c>
      <c r="G18" s="88" t="s">
        <v>301</v>
      </c>
      <c r="H18" s="88" t="s">
        <v>165</v>
      </c>
      <c r="I18" s="123">
        <v>186611</v>
      </c>
      <c r="J18" s="123">
        <v>2865</v>
      </c>
      <c r="K18" s="123">
        <v>0</v>
      </c>
      <c r="L18" s="123">
        <v>5346.41</v>
      </c>
      <c r="M18" s="118">
        <v>1E-4</v>
      </c>
      <c r="N18" s="118">
        <v>3.6299999999999999E-2</v>
      </c>
      <c r="O18" s="118">
        <v>8.1000000000000013E-3</v>
      </c>
    </row>
    <row r="19" spans="2:15" customFormat="1" ht="15.75">
      <c r="B19" s="59" t="s">
        <v>363</v>
      </c>
      <c r="C19" s="88">
        <v>1081124</v>
      </c>
      <c r="D19" s="88" t="s">
        <v>142</v>
      </c>
      <c r="E19" s="88"/>
      <c r="F19" s="88">
        <v>1040</v>
      </c>
      <c r="G19" s="88" t="s">
        <v>581</v>
      </c>
      <c r="H19" s="88" t="s">
        <v>165</v>
      </c>
      <c r="I19" s="123">
        <v>5884.88</v>
      </c>
      <c r="J19" s="123">
        <v>53760</v>
      </c>
      <c r="K19" s="123">
        <v>8.9480000000000004</v>
      </c>
      <c r="L19" s="123">
        <v>3172.66</v>
      </c>
      <c r="M19" s="118">
        <v>1E-4</v>
      </c>
      <c r="N19" s="118">
        <v>2.1600000000000001E-2</v>
      </c>
      <c r="O19" s="118">
        <v>4.7999999999999996E-3</v>
      </c>
    </row>
    <row r="20" spans="2:15" customFormat="1" ht="15.75">
      <c r="B20" s="59" t="s">
        <v>364</v>
      </c>
      <c r="C20" s="88">
        <v>629014</v>
      </c>
      <c r="D20" s="88" t="s">
        <v>142</v>
      </c>
      <c r="E20" s="88"/>
      <c r="F20" s="88">
        <v>629</v>
      </c>
      <c r="G20" s="88" t="s">
        <v>365</v>
      </c>
      <c r="H20" s="88" t="s">
        <v>165</v>
      </c>
      <c r="I20" s="123">
        <v>33602.639999999999</v>
      </c>
      <c r="J20" s="123">
        <v>3421</v>
      </c>
      <c r="K20" s="123">
        <v>0</v>
      </c>
      <c r="L20" s="123">
        <v>1149.55</v>
      </c>
      <c r="M20" s="118">
        <v>0</v>
      </c>
      <c r="N20" s="118">
        <v>7.8000000000000005E-3</v>
      </c>
      <c r="O20" s="118">
        <v>1.8E-3</v>
      </c>
    </row>
    <row r="21" spans="2:15" customFormat="1" ht="15.75">
      <c r="B21" s="59" t="s">
        <v>366</v>
      </c>
      <c r="C21" s="88">
        <v>273011</v>
      </c>
      <c r="D21" s="88" t="s">
        <v>142</v>
      </c>
      <c r="E21" s="88"/>
      <c r="F21" s="88">
        <v>273</v>
      </c>
      <c r="G21" s="88" t="s">
        <v>179</v>
      </c>
      <c r="H21" s="88" t="s">
        <v>165</v>
      </c>
      <c r="I21" s="123">
        <v>11414.64</v>
      </c>
      <c r="J21" s="123">
        <v>53560</v>
      </c>
      <c r="K21" s="123">
        <v>0</v>
      </c>
      <c r="L21" s="123">
        <v>6113.68</v>
      </c>
      <c r="M21" s="118">
        <v>2.0000000000000001E-4</v>
      </c>
      <c r="N21" s="118">
        <v>4.1500000000000002E-2</v>
      </c>
      <c r="O21" s="118">
        <v>9.300000000000001E-3</v>
      </c>
    </row>
    <row r="22" spans="2:15" customFormat="1" ht="15.75">
      <c r="B22" s="58" t="s">
        <v>29</v>
      </c>
      <c r="C22" s="86"/>
      <c r="D22" s="86"/>
      <c r="E22" s="86"/>
      <c r="F22" s="86"/>
      <c r="G22" s="86"/>
      <c r="H22" s="86"/>
      <c r="I22" s="89">
        <v>1702857.04</v>
      </c>
      <c r="J22" s="89"/>
      <c r="K22" s="89"/>
      <c r="L22" s="89">
        <v>24769.46</v>
      </c>
      <c r="M22" s="114"/>
      <c r="N22" s="114"/>
      <c r="O22" s="114">
        <v>3.7699999999999997E-2</v>
      </c>
    </row>
    <row r="23" spans="2:15" customFormat="1" ht="15.75">
      <c r="B23" s="59" t="s">
        <v>267</v>
      </c>
      <c r="C23" s="88"/>
      <c r="D23" s="88"/>
      <c r="E23" s="88"/>
      <c r="F23" s="88"/>
      <c r="G23" s="88"/>
      <c r="H23" s="88"/>
      <c r="I23" s="123"/>
      <c r="J23" s="123"/>
      <c r="K23" s="123">
        <v>0</v>
      </c>
      <c r="L23" s="123"/>
      <c r="M23" s="118"/>
      <c r="N23" s="118">
        <v>0</v>
      </c>
      <c r="O23" s="118"/>
    </row>
    <row r="24" spans="2:15" customFormat="1" ht="15.75">
      <c r="B24" s="59" t="s">
        <v>367</v>
      </c>
      <c r="C24" s="88">
        <v>715011</v>
      </c>
      <c r="D24" s="88" t="s">
        <v>142</v>
      </c>
      <c r="E24" s="88"/>
      <c r="F24" s="88">
        <v>715</v>
      </c>
      <c r="G24" s="88" t="s">
        <v>578</v>
      </c>
      <c r="H24" s="88" t="s">
        <v>165</v>
      </c>
      <c r="I24" s="123">
        <v>169429</v>
      </c>
      <c r="J24" s="123">
        <v>700.4</v>
      </c>
      <c r="K24" s="123">
        <v>0</v>
      </c>
      <c r="L24" s="123">
        <v>1186.68</v>
      </c>
      <c r="M24" s="118">
        <v>8.0000000000000004E-4</v>
      </c>
      <c r="N24" s="118">
        <v>8.1000000000000013E-3</v>
      </c>
      <c r="O24" s="118">
        <v>1.8E-3</v>
      </c>
    </row>
    <row r="25" spans="2:15" customFormat="1" ht="15.75">
      <c r="B25" s="59" t="s">
        <v>368</v>
      </c>
      <c r="C25" s="88">
        <v>251017</v>
      </c>
      <c r="D25" s="88" t="s">
        <v>142</v>
      </c>
      <c r="E25" s="88"/>
      <c r="F25" s="88">
        <v>251</v>
      </c>
      <c r="G25" s="88" t="s">
        <v>576</v>
      </c>
      <c r="H25" s="88" t="s">
        <v>165</v>
      </c>
      <c r="I25" s="123">
        <v>43743</v>
      </c>
      <c r="J25" s="123">
        <v>2208</v>
      </c>
      <c r="K25" s="123">
        <v>0</v>
      </c>
      <c r="L25" s="123">
        <v>965.85</v>
      </c>
      <c r="M25" s="118">
        <v>5.0000000000000001E-4</v>
      </c>
      <c r="N25" s="118">
        <v>6.6E-3</v>
      </c>
      <c r="O25" s="118">
        <v>1.5E-3</v>
      </c>
    </row>
    <row r="26" spans="2:15" customFormat="1" ht="15.75">
      <c r="B26" s="59" t="s">
        <v>369</v>
      </c>
      <c r="C26" s="88">
        <v>226019</v>
      </c>
      <c r="D26" s="88" t="s">
        <v>142</v>
      </c>
      <c r="E26" s="88"/>
      <c r="F26" s="88">
        <v>226</v>
      </c>
      <c r="G26" s="88" t="s">
        <v>576</v>
      </c>
      <c r="H26" s="88" t="s">
        <v>165</v>
      </c>
      <c r="I26" s="123">
        <v>225154</v>
      </c>
      <c r="J26" s="123">
        <v>943</v>
      </c>
      <c r="K26" s="123">
        <v>0</v>
      </c>
      <c r="L26" s="123">
        <v>2123.1999999999998</v>
      </c>
      <c r="M26" s="118">
        <v>2.9999999999999997E-4</v>
      </c>
      <c r="N26" s="118">
        <v>1.44E-2</v>
      </c>
      <c r="O26" s="118">
        <v>3.2000000000000002E-3</v>
      </c>
    </row>
    <row r="27" spans="2:15" customFormat="1" ht="15.75">
      <c r="B27" s="59" t="s">
        <v>370</v>
      </c>
      <c r="C27" s="88">
        <v>1109644</v>
      </c>
      <c r="D27" s="88" t="s">
        <v>142</v>
      </c>
      <c r="E27" s="88"/>
      <c r="F27" s="88">
        <v>1514</v>
      </c>
      <c r="G27" s="88" t="s">
        <v>576</v>
      </c>
      <c r="H27" s="88" t="s">
        <v>165</v>
      </c>
      <c r="I27" s="123">
        <v>102718</v>
      </c>
      <c r="J27" s="123">
        <v>1013</v>
      </c>
      <c r="K27" s="123">
        <v>0</v>
      </c>
      <c r="L27" s="123">
        <v>1040.53</v>
      </c>
      <c r="M27" s="118">
        <v>5.0000000000000001E-4</v>
      </c>
      <c r="N27" s="118">
        <v>7.0999999999999995E-3</v>
      </c>
      <c r="O27" s="118">
        <v>1.6000000000000001E-3</v>
      </c>
    </row>
    <row r="28" spans="2:15" customFormat="1" ht="15.75">
      <c r="B28" s="59" t="s">
        <v>371</v>
      </c>
      <c r="C28" s="88">
        <v>1098920</v>
      </c>
      <c r="D28" s="88" t="s">
        <v>142</v>
      </c>
      <c r="E28" s="88"/>
      <c r="F28" s="88">
        <v>1357</v>
      </c>
      <c r="G28" s="88" t="s">
        <v>576</v>
      </c>
      <c r="H28" s="88" t="s">
        <v>165</v>
      </c>
      <c r="I28" s="123">
        <v>498753.04</v>
      </c>
      <c r="J28" s="123">
        <v>2064</v>
      </c>
      <c r="K28" s="123">
        <v>0</v>
      </c>
      <c r="L28" s="123">
        <v>10294.26</v>
      </c>
      <c r="M28" s="118">
        <v>2.8000000000000004E-3</v>
      </c>
      <c r="N28" s="118">
        <v>7.0000000000000007E-2</v>
      </c>
      <c r="O28" s="118">
        <v>1.5700000000000002E-2</v>
      </c>
    </row>
    <row r="29" spans="2:15" customFormat="1" ht="15.75">
      <c r="B29" s="59" t="s">
        <v>372</v>
      </c>
      <c r="C29" s="88">
        <v>445015</v>
      </c>
      <c r="D29" s="88" t="s">
        <v>142</v>
      </c>
      <c r="E29" s="88"/>
      <c r="F29" s="88">
        <v>445</v>
      </c>
      <c r="G29" s="88" t="s">
        <v>373</v>
      </c>
      <c r="H29" s="88" t="s">
        <v>165</v>
      </c>
      <c r="I29" s="123">
        <v>10580</v>
      </c>
      <c r="J29" s="123">
        <v>6951</v>
      </c>
      <c r="K29" s="123">
        <v>0</v>
      </c>
      <c r="L29" s="123">
        <v>735.42</v>
      </c>
      <c r="M29" s="118">
        <v>2.0000000000000001E-4</v>
      </c>
      <c r="N29" s="118">
        <v>5.0000000000000001E-3</v>
      </c>
      <c r="O29" s="118">
        <v>1.1000000000000001E-3</v>
      </c>
    </row>
    <row r="30" spans="2:15" customFormat="1" ht="15.75">
      <c r="B30" s="59" t="s">
        <v>374</v>
      </c>
      <c r="C30" s="88">
        <v>1157403</v>
      </c>
      <c r="D30" s="88" t="s">
        <v>142</v>
      </c>
      <c r="E30" s="88"/>
      <c r="F30" s="88">
        <v>1773</v>
      </c>
      <c r="G30" s="88" t="s">
        <v>375</v>
      </c>
      <c r="H30" s="88" t="s">
        <v>165</v>
      </c>
      <c r="I30" s="123">
        <v>652480</v>
      </c>
      <c r="J30" s="123">
        <v>1291</v>
      </c>
      <c r="K30" s="123">
        <v>0</v>
      </c>
      <c r="L30" s="123">
        <v>8423.52</v>
      </c>
      <c r="M30" s="118">
        <v>3.3E-3</v>
      </c>
      <c r="N30" s="118">
        <v>5.7200000000000001E-2</v>
      </c>
      <c r="O30" s="118">
        <v>1.2800000000000001E-2</v>
      </c>
    </row>
    <row r="31" spans="2:15" customFormat="1" ht="15.75">
      <c r="B31" s="58" t="s">
        <v>28</v>
      </c>
      <c r="C31" s="86"/>
      <c r="D31" s="86"/>
      <c r="E31" s="86"/>
      <c r="F31" s="86"/>
      <c r="G31" s="86"/>
      <c r="H31" s="86"/>
      <c r="I31" s="89">
        <v>11088199</v>
      </c>
      <c r="J31" s="89"/>
      <c r="K31" s="89"/>
      <c r="L31" s="89">
        <v>9688.84</v>
      </c>
      <c r="M31" s="114"/>
      <c r="N31" s="114"/>
      <c r="O31" s="114">
        <v>1.4800000000000001E-2</v>
      </c>
    </row>
    <row r="32" spans="2:15" customFormat="1" ht="15.75">
      <c r="B32" s="59" t="s">
        <v>267</v>
      </c>
      <c r="C32" s="88"/>
      <c r="D32" s="88"/>
      <c r="E32" s="88"/>
      <c r="F32" s="88"/>
      <c r="G32" s="88"/>
      <c r="H32" s="88"/>
      <c r="I32" s="123"/>
      <c r="J32" s="123"/>
      <c r="K32" s="123">
        <v>0</v>
      </c>
      <c r="L32" s="123"/>
      <c r="M32" s="118"/>
      <c r="N32" s="118">
        <v>0</v>
      </c>
      <c r="O32" s="118"/>
    </row>
    <row r="33" spans="2:15" customFormat="1" ht="15.75">
      <c r="B33" s="59" t="s">
        <v>376</v>
      </c>
      <c r="C33" s="88">
        <v>1156926</v>
      </c>
      <c r="D33" s="88" t="s">
        <v>142</v>
      </c>
      <c r="E33" s="88"/>
      <c r="F33" s="88">
        <v>1769</v>
      </c>
      <c r="G33" s="88" t="s">
        <v>582</v>
      </c>
      <c r="H33" s="88" t="s">
        <v>165</v>
      </c>
      <c r="I33" s="123">
        <v>11010040</v>
      </c>
      <c r="J33" s="123">
        <v>88</v>
      </c>
      <c r="K33" s="123">
        <v>0</v>
      </c>
      <c r="L33" s="123">
        <v>9688.84</v>
      </c>
      <c r="M33" s="118">
        <v>1.1699999999999999E-2</v>
      </c>
      <c r="N33" s="118">
        <v>6.5799999999999997E-2</v>
      </c>
      <c r="O33" s="118">
        <v>1.4800000000000001E-2</v>
      </c>
    </row>
    <row r="34" spans="2:15" customFormat="1" ht="15.75">
      <c r="B34" s="59" t="s">
        <v>377</v>
      </c>
      <c r="C34" s="88">
        <v>628099</v>
      </c>
      <c r="D34" s="88" t="s">
        <v>142</v>
      </c>
      <c r="E34" s="88"/>
      <c r="F34" s="88">
        <v>628</v>
      </c>
      <c r="G34" s="88" t="s">
        <v>582</v>
      </c>
      <c r="H34" s="88" t="s">
        <v>165</v>
      </c>
      <c r="I34" s="123">
        <v>71485</v>
      </c>
      <c r="J34" s="123">
        <v>0</v>
      </c>
      <c r="K34" s="123">
        <v>0</v>
      </c>
      <c r="L34" s="123">
        <v>0</v>
      </c>
      <c r="M34" s="118">
        <v>5.1000000000000004E-3</v>
      </c>
      <c r="N34" s="118">
        <v>0</v>
      </c>
      <c r="O34" s="118">
        <v>0</v>
      </c>
    </row>
    <row r="35" spans="2:15" customFormat="1" ht="15.75">
      <c r="B35" s="59" t="s">
        <v>378</v>
      </c>
      <c r="C35" s="88">
        <v>1099936</v>
      </c>
      <c r="D35" s="88" t="s">
        <v>142</v>
      </c>
      <c r="E35" s="88"/>
      <c r="F35" s="88">
        <v>1303</v>
      </c>
      <c r="G35" s="88" t="s">
        <v>576</v>
      </c>
      <c r="H35" s="88" t="s">
        <v>165</v>
      </c>
      <c r="I35" s="123">
        <v>6674</v>
      </c>
      <c r="J35" s="123">
        <v>1E-4</v>
      </c>
      <c r="K35" s="123">
        <v>0</v>
      </c>
      <c r="L35" s="123">
        <v>0</v>
      </c>
      <c r="M35" s="118">
        <v>5.9999999999999995E-4</v>
      </c>
      <c r="N35" s="118">
        <v>0</v>
      </c>
      <c r="O35" s="118">
        <v>0</v>
      </c>
    </row>
    <row r="36" spans="2:15" customFormat="1" ht="15.75">
      <c r="B36" s="58" t="s">
        <v>69</v>
      </c>
      <c r="C36" s="86"/>
      <c r="D36" s="86"/>
      <c r="E36" s="86"/>
      <c r="F36" s="86"/>
      <c r="G36" s="86"/>
      <c r="H36" s="86"/>
      <c r="I36" s="89"/>
      <c r="J36" s="89"/>
      <c r="K36" s="89"/>
      <c r="L36" s="89"/>
      <c r="M36" s="114"/>
      <c r="N36" s="114"/>
      <c r="O36" s="114"/>
    </row>
    <row r="37" spans="2:15">
      <c r="B37" s="59" t="s">
        <v>267</v>
      </c>
      <c r="C37" s="88"/>
      <c r="D37" s="88"/>
      <c r="E37" s="88"/>
      <c r="F37" s="88"/>
      <c r="G37" s="88"/>
      <c r="H37" s="88"/>
      <c r="I37" s="123"/>
      <c r="J37" s="123"/>
      <c r="K37" s="123">
        <v>0</v>
      </c>
      <c r="L37" s="123"/>
      <c r="M37" s="118"/>
      <c r="N37" s="118">
        <v>0</v>
      </c>
      <c r="O37" s="118"/>
    </row>
    <row r="38" spans="2:15">
      <c r="B38" s="59" t="s">
        <v>267</v>
      </c>
      <c r="C38" s="88"/>
      <c r="D38" s="88"/>
      <c r="E38" s="88"/>
      <c r="F38" s="88"/>
      <c r="G38" s="88"/>
      <c r="H38" s="88"/>
      <c r="I38" s="123"/>
      <c r="J38" s="123"/>
      <c r="K38" s="123">
        <v>0</v>
      </c>
      <c r="L38" s="123"/>
      <c r="M38" s="118"/>
      <c r="N38" s="118">
        <v>0</v>
      </c>
      <c r="O38" s="118"/>
    </row>
    <row r="39" spans="2:15">
      <c r="B39" s="59" t="s">
        <v>267</v>
      </c>
      <c r="C39" s="88"/>
      <c r="D39" s="88"/>
      <c r="E39" s="88"/>
      <c r="F39" s="88"/>
      <c r="G39" s="88"/>
      <c r="H39" s="88"/>
      <c r="I39" s="123"/>
      <c r="J39" s="123"/>
      <c r="K39" s="123">
        <v>0</v>
      </c>
      <c r="L39" s="123"/>
      <c r="M39" s="118"/>
      <c r="N39" s="118">
        <v>0</v>
      </c>
      <c r="O39" s="118"/>
    </row>
    <row r="40" spans="2:15">
      <c r="B40" s="58" t="s">
        <v>231</v>
      </c>
      <c r="C40" s="86"/>
      <c r="D40" s="86"/>
      <c r="E40" s="86"/>
      <c r="F40" s="86"/>
      <c r="G40" s="86"/>
      <c r="H40" s="86"/>
      <c r="I40" s="89">
        <v>324446.74</v>
      </c>
      <c r="J40" s="89"/>
      <c r="K40" s="89">
        <v>28.841000000000001</v>
      </c>
      <c r="L40" s="89">
        <v>92067.43</v>
      </c>
      <c r="M40" s="114"/>
      <c r="N40" s="114"/>
      <c r="O40" s="114">
        <v>0.14019999999999999</v>
      </c>
    </row>
    <row r="41" spans="2:15">
      <c r="B41" s="58" t="s">
        <v>79</v>
      </c>
      <c r="C41" s="86"/>
      <c r="D41" s="86"/>
      <c r="E41" s="86"/>
      <c r="F41" s="86"/>
      <c r="G41" s="86"/>
      <c r="H41" s="86"/>
      <c r="I41" s="89">
        <v>90231.24</v>
      </c>
      <c r="J41" s="89"/>
      <c r="K41" s="89"/>
      <c r="L41" s="89">
        <v>13408.79</v>
      </c>
      <c r="M41" s="114"/>
      <c r="N41" s="114"/>
      <c r="O41" s="114">
        <v>2.0400000000000001E-2</v>
      </c>
    </row>
    <row r="42" spans="2:15">
      <c r="B42" s="59" t="s">
        <v>267</v>
      </c>
      <c r="C42" s="88"/>
      <c r="D42" s="88"/>
      <c r="E42" s="88"/>
      <c r="F42" s="88"/>
      <c r="G42" s="88"/>
      <c r="H42" s="88"/>
      <c r="I42" s="123"/>
      <c r="J42" s="123"/>
      <c r="K42" s="123">
        <v>0</v>
      </c>
      <c r="L42" s="123"/>
      <c r="M42" s="118"/>
      <c r="N42" s="118">
        <v>0</v>
      </c>
      <c r="O42" s="118"/>
    </row>
    <row r="43" spans="2:15">
      <c r="B43" s="59" t="s">
        <v>379</v>
      </c>
      <c r="C43" s="88" t="s">
        <v>380</v>
      </c>
      <c r="D43" s="88" t="s">
        <v>381</v>
      </c>
      <c r="E43" s="88" t="s">
        <v>356</v>
      </c>
      <c r="F43" s="88"/>
      <c r="G43" s="88" t="s">
        <v>586</v>
      </c>
      <c r="H43" s="88" t="s">
        <v>164</v>
      </c>
      <c r="I43" s="123">
        <v>54995.66</v>
      </c>
      <c r="J43" s="123">
        <v>980</v>
      </c>
      <c r="K43" s="123">
        <v>0</v>
      </c>
      <c r="L43" s="123">
        <v>1862.64</v>
      </c>
      <c r="M43" s="118">
        <v>1E-4</v>
      </c>
      <c r="N43" s="118">
        <v>1.2699999999999999E-2</v>
      </c>
      <c r="O43" s="118">
        <v>2.8000000000000004E-3</v>
      </c>
    </row>
    <row r="44" spans="2:15">
      <c r="B44" s="59" t="s">
        <v>382</v>
      </c>
      <c r="C44" s="88" t="s">
        <v>383</v>
      </c>
      <c r="D44" s="88" t="s">
        <v>384</v>
      </c>
      <c r="E44" s="88" t="s">
        <v>356</v>
      </c>
      <c r="F44" s="88"/>
      <c r="G44" s="88" t="s">
        <v>385</v>
      </c>
      <c r="H44" s="88" t="s">
        <v>164</v>
      </c>
      <c r="I44" s="123">
        <v>9953.5</v>
      </c>
      <c r="J44" s="123">
        <v>11096</v>
      </c>
      <c r="K44" s="123">
        <v>0</v>
      </c>
      <c r="L44" s="123">
        <v>3816.95</v>
      </c>
      <c r="M44" s="118">
        <v>0</v>
      </c>
      <c r="N44" s="118">
        <v>2.5899999999999999E-2</v>
      </c>
      <c r="O44" s="118">
        <v>5.7999999999999996E-3</v>
      </c>
    </row>
    <row r="45" spans="2:15">
      <c r="B45" s="59" t="s">
        <v>386</v>
      </c>
      <c r="C45" s="88" t="s">
        <v>387</v>
      </c>
      <c r="D45" s="88" t="s">
        <v>384</v>
      </c>
      <c r="E45" s="88" t="s">
        <v>356</v>
      </c>
      <c r="F45" s="88"/>
      <c r="G45" s="88" t="s">
        <v>583</v>
      </c>
      <c r="H45" s="88" t="s">
        <v>164</v>
      </c>
      <c r="I45" s="123">
        <v>18914.5</v>
      </c>
      <c r="J45" s="123">
        <v>11718</v>
      </c>
      <c r="K45" s="123">
        <v>0</v>
      </c>
      <c r="L45" s="123">
        <v>7659.88</v>
      </c>
      <c r="M45" s="118">
        <v>0</v>
      </c>
      <c r="N45" s="118">
        <v>5.21E-2</v>
      </c>
      <c r="O45" s="118">
        <v>1.1699999999999999E-2</v>
      </c>
    </row>
    <row r="46" spans="2:15">
      <c r="B46" s="59" t="s">
        <v>388</v>
      </c>
      <c r="C46" s="88" t="s">
        <v>389</v>
      </c>
      <c r="D46" s="88" t="s">
        <v>381</v>
      </c>
      <c r="E46" s="88" t="s">
        <v>356</v>
      </c>
      <c r="F46" s="88"/>
      <c r="G46" s="88" t="s">
        <v>178</v>
      </c>
      <c r="H46" s="88" t="s">
        <v>164</v>
      </c>
      <c r="I46" s="123">
        <v>6367.58</v>
      </c>
      <c r="J46" s="123">
        <v>315</v>
      </c>
      <c r="K46" s="123">
        <v>0</v>
      </c>
      <c r="L46" s="123">
        <v>69.319999999999993</v>
      </c>
      <c r="M46" s="118">
        <v>0</v>
      </c>
      <c r="N46" s="118">
        <v>5.0000000000000001E-4</v>
      </c>
      <c r="O46" s="118">
        <v>1E-4</v>
      </c>
    </row>
    <row r="47" spans="2:15">
      <c r="B47" s="58" t="s">
        <v>78</v>
      </c>
      <c r="C47" s="86"/>
      <c r="D47" s="86"/>
      <c r="E47" s="86"/>
      <c r="F47" s="86"/>
      <c r="G47" s="86"/>
      <c r="H47" s="86"/>
      <c r="I47" s="89">
        <v>234215.5</v>
      </c>
      <c r="J47" s="89"/>
      <c r="K47" s="89">
        <v>28.841000000000001</v>
      </c>
      <c r="L47" s="89">
        <v>78658.64</v>
      </c>
      <c r="M47" s="114"/>
      <c r="N47" s="114"/>
      <c r="O47" s="114">
        <v>0.1198</v>
      </c>
    </row>
    <row r="48" spans="2:15">
      <c r="B48" s="59" t="s">
        <v>563</v>
      </c>
      <c r="C48" s="88" t="s">
        <v>564</v>
      </c>
      <c r="D48" s="88" t="s">
        <v>381</v>
      </c>
      <c r="E48" s="88" t="s">
        <v>356</v>
      </c>
      <c r="F48" s="88"/>
      <c r="G48" s="88" t="s">
        <v>435</v>
      </c>
      <c r="H48" s="88" t="s">
        <v>164</v>
      </c>
      <c r="I48" s="123">
        <v>0</v>
      </c>
      <c r="J48" s="123">
        <v>0</v>
      </c>
      <c r="K48" s="123">
        <v>17.71</v>
      </c>
      <c r="L48" s="123">
        <v>17.71</v>
      </c>
      <c r="M48" s="118">
        <v>0</v>
      </c>
      <c r="N48" s="118">
        <v>1E-4</v>
      </c>
      <c r="O48" s="118">
        <v>0</v>
      </c>
    </row>
    <row r="49" spans="2:16">
      <c r="B49" s="59" t="s">
        <v>390</v>
      </c>
      <c r="C49" s="88" t="s">
        <v>391</v>
      </c>
      <c r="D49" s="88" t="s">
        <v>381</v>
      </c>
      <c r="E49" s="88" t="s">
        <v>356</v>
      </c>
      <c r="F49" s="88"/>
      <c r="G49" s="88" t="s">
        <v>392</v>
      </c>
      <c r="H49" s="88" t="s">
        <v>164</v>
      </c>
      <c r="I49" s="123">
        <v>1900</v>
      </c>
      <c r="J49" s="123">
        <v>22993</v>
      </c>
      <c r="K49" s="123">
        <v>0</v>
      </c>
      <c r="L49" s="123">
        <v>1509.81</v>
      </c>
      <c r="M49" s="118">
        <v>0</v>
      </c>
      <c r="N49" s="118">
        <v>1.03E-2</v>
      </c>
      <c r="O49" s="118">
        <v>2.3E-3</v>
      </c>
    </row>
    <row r="50" spans="2:16">
      <c r="B50" s="59" t="s">
        <v>393</v>
      </c>
      <c r="C50" s="88" t="s">
        <v>394</v>
      </c>
      <c r="D50" s="88" t="s">
        <v>381</v>
      </c>
      <c r="E50" s="88" t="s">
        <v>356</v>
      </c>
      <c r="F50" s="88"/>
      <c r="G50" s="88" t="s">
        <v>395</v>
      </c>
      <c r="H50" s="88" t="s">
        <v>164</v>
      </c>
      <c r="I50" s="123">
        <v>3257</v>
      </c>
      <c r="J50" s="123">
        <v>32576</v>
      </c>
      <c r="K50" s="123">
        <v>0</v>
      </c>
      <c r="L50" s="123">
        <v>3666.82</v>
      </c>
      <c r="M50" s="118">
        <v>0</v>
      </c>
      <c r="N50" s="118">
        <v>2.4900000000000002E-2</v>
      </c>
      <c r="O50" s="118">
        <v>5.6000000000000008E-3</v>
      </c>
    </row>
    <row r="51" spans="2:16">
      <c r="B51" s="59" t="s">
        <v>396</v>
      </c>
      <c r="C51" s="88" t="s">
        <v>397</v>
      </c>
      <c r="D51" s="88" t="s">
        <v>381</v>
      </c>
      <c r="E51" s="88" t="s">
        <v>356</v>
      </c>
      <c r="F51" s="88"/>
      <c r="G51" s="88" t="s">
        <v>585</v>
      </c>
      <c r="H51" s="88" t="s">
        <v>164</v>
      </c>
      <c r="I51" s="123">
        <v>1067</v>
      </c>
      <c r="J51" s="123">
        <v>21210</v>
      </c>
      <c r="K51" s="123">
        <v>0</v>
      </c>
      <c r="L51" s="123">
        <v>782.13</v>
      </c>
      <c r="M51" s="118">
        <v>0</v>
      </c>
      <c r="N51" s="118">
        <v>5.3E-3</v>
      </c>
      <c r="O51" s="118">
        <v>1.1999999999999999E-3</v>
      </c>
    </row>
    <row r="52" spans="2:16">
      <c r="B52" s="59" t="s">
        <v>398</v>
      </c>
      <c r="C52" s="88" t="s">
        <v>399</v>
      </c>
      <c r="D52" s="88" t="s">
        <v>381</v>
      </c>
      <c r="E52" s="88" t="s">
        <v>356</v>
      </c>
      <c r="F52" s="88"/>
      <c r="G52" s="88" t="s">
        <v>585</v>
      </c>
      <c r="H52" s="88" t="s">
        <v>164</v>
      </c>
      <c r="I52" s="123">
        <v>4525.5</v>
      </c>
      <c r="J52" s="123">
        <v>19761</v>
      </c>
      <c r="K52" s="123">
        <v>0</v>
      </c>
      <c r="L52" s="123">
        <v>3090.65</v>
      </c>
      <c r="M52" s="118">
        <v>0</v>
      </c>
      <c r="N52" s="118">
        <v>2.1000000000000001E-2</v>
      </c>
      <c r="O52" s="118">
        <v>4.6999999999999993E-3</v>
      </c>
    </row>
    <row r="53" spans="2:16">
      <c r="B53" s="59" t="s">
        <v>400</v>
      </c>
      <c r="C53" s="88" t="s">
        <v>401</v>
      </c>
      <c r="D53" s="88" t="s">
        <v>381</v>
      </c>
      <c r="E53" s="88" t="s">
        <v>356</v>
      </c>
      <c r="F53" s="88"/>
      <c r="G53" s="88" t="s">
        <v>585</v>
      </c>
      <c r="H53" s="88" t="s">
        <v>164</v>
      </c>
      <c r="I53" s="123">
        <v>6335</v>
      </c>
      <c r="J53" s="123">
        <v>10131</v>
      </c>
      <c r="K53" s="123">
        <v>2.8740000000000001</v>
      </c>
      <c r="L53" s="123">
        <v>2220.9299999999998</v>
      </c>
      <c r="M53" s="118">
        <v>0</v>
      </c>
      <c r="N53" s="118">
        <v>1.5100000000000001E-2</v>
      </c>
      <c r="O53" s="118">
        <v>3.4000000000000002E-3</v>
      </c>
    </row>
    <row r="54" spans="2:16">
      <c r="B54" s="59" t="s">
        <v>402</v>
      </c>
      <c r="C54" s="88" t="s">
        <v>403</v>
      </c>
      <c r="D54" s="88" t="s">
        <v>384</v>
      </c>
      <c r="E54" s="88" t="s">
        <v>356</v>
      </c>
      <c r="F54" s="88"/>
      <c r="G54" s="88" t="s">
        <v>585</v>
      </c>
      <c r="H54" s="88" t="s">
        <v>164</v>
      </c>
      <c r="I54" s="123">
        <v>6334</v>
      </c>
      <c r="J54" s="123">
        <v>8792</v>
      </c>
      <c r="K54" s="123">
        <v>0</v>
      </c>
      <c r="L54" s="123">
        <v>1924.6</v>
      </c>
      <c r="M54" s="118">
        <v>1.6000000000000001E-3</v>
      </c>
      <c r="N54" s="118">
        <v>1.3100000000000001E-2</v>
      </c>
      <c r="O54" s="118">
        <v>2.8999999999999998E-3</v>
      </c>
    </row>
    <row r="55" spans="2:16">
      <c r="B55" s="59" t="s">
        <v>404</v>
      </c>
      <c r="C55" s="88" t="s">
        <v>405</v>
      </c>
      <c r="D55" s="88" t="s">
        <v>381</v>
      </c>
      <c r="E55" s="88" t="s">
        <v>356</v>
      </c>
      <c r="F55" s="88"/>
      <c r="G55" s="88" t="s">
        <v>406</v>
      </c>
      <c r="H55" s="88" t="s">
        <v>164</v>
      </c>
      <c r="I55" s="123">
        <v>27200</v>
      </c>
      <c r="J55" s="123">
        <v>3522</v>
      </c>
      <c r="K55" s="123">
        <v>0</v>
      </c>
      <c r="L55" s="123">
        <v>3310.79</v>
      </c>
      <c r="M55" s="118">
        <v>0</v>
      </c>
      <c r="N55" s="118">
        <v>2.2499999999999999E-2</v>
      </c>
      <c r="O55" s="118">
        <v>5.0000000000000001E-3</v>
      </c>
    </row>
    <row r="56" spans="2:16">
      <c r="B56" s="59" t="s">
        <v>407</v>
      </c>
      <c r="C56" s="88" t="s">
        <v>408</v>
      </c>
      <c r="D56" s="88" t="s">
        <v>381</v>
      </c>
      <c r="E56" s="88" t="s">
        <v>356</v>
      </c>
      <c r="F56" s="88"/>
      <c r="G56" s="88" t="s">
        <v>406</v>
      </c>
      <c r="H56" s="88" t="s">
        <v>164</v>
      </c>
      <c r="I56" s="123">
        <v>4525</v>
      </c>
      <c r="J56" s="123">
        <v>13940</v>
      </c>
      <c r="K56" s="123">
        <v>0</v>
      </c>
      <c r="L56" s="123">
        <v>2179.9899999999998</v>
      </c>
      <c r="M56" s="118">
        <v>0</v>
      </c>
      <c r="N56" s="118">
        <v>1.4800000000000001E-2</v>
      </c>
      <c r="O56" s="118">
        <v>3.3E-3</v>
      </c>
    </row>
    <row r="57" spans="2:16">
      <c r="B57" s="59" t="s">
        <v>409</v>
      </c>
      <c r="C57" s="88" t="s">
        <v>410</v>
      </c>
      <c r="D57" s="88" t="s">
        <v>381</v>
      </c>
      <c r="E57" s="88" t="s">
        <v>356</v>
      </c>
      <c r="F57" s="88"/>
      <c r="G57" s="88" t="s">
        <v>406</v>
      </c>
      <c r="H57" s="88" t="s">
        <v>164</v>
      </c>
      <c r="I57" s="123">
        <v>3167.5</v>
      </c>
      <c r="J57" s="123">
        <v>29859</v>
      </c>
      <c r="K57" s="123">
        <v>0</v>
      </c>
      <c r="L57" s="123">
        <v>3268.63</v>
      </c>
      <c r="M57" s="118">
        <v>0</v>
      </c>
      <c r="N57" s="118">
        <v>2.2200000000000001E-2</v>
      </c>
      <c r="O57" s="118">
        <v>5.0000000000000001E-3</v>
      </c>
      <c r="P57" s="136"/>
    </row>
    <row r="58" spans="2:16">
      <c r="B58" s="59" t="s">
        <v>411</v>
      </c>
      <c r="C58" s="88" t="s">
        <v>412</v>
      </c>
      <c r="D58" s="88" t="s">
        <v>384</v>
      </c>
      <c r="E58" s="88" t="s">
        <v>356</v>
      </c>
      <c r="F58" s="88"/>
      <c r="G58" s="88" t="s">
        <v>413</v>
      </c>
      <c r="H58" s="88" t="s">
        <v>164</v>
      </c>
      <c r="I58" s="123">
        <v>7240</v>
      </c>
      <c r="J58" s="123">
        <v>9509</v>
      </c>
      <c r="K58" s="123">
        <v>0</v>
      </c>
      <c r="L58" s="123">
        <v>2379.29</v>
      </c>
      <c r="M58" s="118">
        <v>0</v>
      </c>
      <c r="N58" s="118">
        <v>1.6200000000000003E-2</v>
      </c>
      <c r="O58" s="118">
        <v>3.5999999999999999E-3</v>
      </c>
      <c r="P58" s="136"/>
    </row>
    <row r="59" spans="2:16">
      <c r="B59" s="59" t="s">
        <v>414</v>
      </c>
      <c r="C59" s="88" t="s">
        <v>415</v>
      </c>
      <c r="D59" s="88" t="s">
        <v>381</v>
      </c>
      <c r="E59" s="88" t="s">
        <v>356</v>
      </c>
      <c r="F59" s="88"/>
      <c r="G59" s="88" t="s">
        <v>413</v>
      </c>
      <c r="H59" s="88" t="s">
        <v>164</v>
      </c>
      <c r="I59" s="123">
        <v>9050</v>
      </c>
      <c r="J59" s="123">
        <v>9365</v>
      </c>
      <c r="K59" s="123">
        <v>0</v>
      </c>
      <c r="L59" s="123">
        <v>2929.07</v>
      </c>
      <c r="M59" s="118">
        <v>0</v>
      </c>
      <c r="N59" s="118">
        <v>1.9900000000000001E-2</v>
      </c>
      <c r="O59" s="118">
        <v>4.5000000000000005E-3</v>
      </c>
    </row>
    <row r="60" spans="2:16">
      <c r="B60" s="59" t="s">
        <v>416</v>
      </c>
      <c r="C60" s="88" t="s">
        <v>417</v>
      </c>
      <c r="D60" s="88" t="s">
        <v>381</v>
      </c>
      <c r="E60" s="88" t="s">
        <v>356</v>
      </c>
      <c r="F60" s="88"/>
      <c r="G60" s="88" t="s">
        <v>418</v>
      </c>
      <c r="H60" s="88" t="s">
        <v>164</v>
      </c>
      <c r="I60" s="123">
        <v>16290</v>
      </c>
      <c r="J60" s="123">
        <v>5535</v>
      </c>
      <c r="K60" s="123">
        <v>0</v>
      </c>
      <c r="L60" s="123">
        <v>3116.11</v>
      </c>
      <c r="M60" s="118">
        <v>0</v>
      </c>
      <c r="N60" s="118">
        <v>2.12E-2</v>
      </c>
      <c r="O60" s="118">
        <v>4.6999999999999993E-3</v>
      </c>
    </row>
    <row r="61" spans="2:16">
      <c r="B61" s="59" t="s">
        <v>419</v>
      </c>
      <c r="C61" s="88" t="s">
        <v>420</v>
      </c>
      <c r="D61" s="88" t="s">
        <v>384</v>
      </c>
      <c r="E61" s="88" t="s">
        <v>356</v>
      </c>
      <c r="F61" s="88"/>
      <c r="G61" s="88" t="s">
        <v>421</v>
      </c>
      <c r="H61" s="88" t="s">
        <v>164</v>
      </c>
      <c r="I61" s="123">
        <v>9050</v>
      </c>
      <c r="J61" s="123">
        <v>3274</v>
      </c>
      <c r="K61" s="123">
        <v>0</v>
      </c>
      <c r="L61" s="123">
        <v>1024</v>
      </c>
      <c r="M61" s="118">
        <v>0</v>
      </c>
      <c r="N61" s="118">
        <v>6.9999999999999993E-3</v>
      </c>
      <c r="O61" s="118">
        <v>1.6000000000000001E-3</v>
      </c>
    </row>
    <row r="62" spans="2:16">
      <c r="B62" s="59" t="s">
        <v>422</v>
      </c>
      <c r="C62" s="88" t="s">
        <v>423</v>
      </c>
      <c r="D62" s="88" t="s">
        <v>381</v>
      </c>
      <c r="E62" s="88" t="s">
        <v>356</v>
      </c>
      <c r="F62" s="88"/>
      <c r="G62" s="88" t="s">
        <v>421</v>
      </c>
      <c r="H62" s="88" t="s">
        <v>164</v>
      </c>
      <c r="I62" s="123">
        <v>3620</v>
      </c>
      <c r="J62" s="123">
        <v>14463</v>
      </c>
      <c r="K62" s="123">
        <v>8.2569999999999997</v>
      </c>
      <c r="L62" s="123">
        <v>1817.68</v>
      </c>
      <c r="M62" s="118">
        <v>0</v>
      </c>
      <c r="N62" s="118">
        <v>1.24E-2</v>
      </c>
      <c r="O62" s="118">
        <v>2.8000000000000004E-3</v>
      </c>
    </row>
    <row r="63" spans="2:16">
      <c r="B63" s="59" t="s">
        <v>424</v>
      </c>
      <c r="C63" s="88" t="s">
        <v>425</v>
      </c>
      <c r="D63" s="88" t="s">
        <v>381</v>
      </c>
      <c r="E63" s="88" t="s">
        <v>356</v>
      </c>
      <c r="F63" s="88"/>
      <c r="G63" s="88" t="s">
        <v>426</v>
      </c>
      <c r="H63" s="88" t="s">
        <v>164</v>
      </c>
      <c r="I63" s="123">
        <v>9050</v>
      </c>
      <c r="J63" s="123">
        <v>2868</v>
      </c>
      <c r="K63" s="123">
        <v>0</v>
      </c>
      <c r="L63" s="123">
        <v>897.02</v>
      </c>
      <c r="M63" s="118">
        <v>0</v>
      </c>
      <c r="N63" s="118">
        <v>6.0999999999999995E-3</v>
      </c>
      <c r="O63" s="118">
        <v>1.4000000000000002E-3</v>
      </c>
    </row>
    <row r="64" spans="2:16">
      <c r="B64" s="59" t="s">
        <v>427</v>
      </c>
      <c r="C64" s="88" t="s">
        <v>428</v>
      </c>
      <c r="D64" s="88" t="s">
        <v>381</v>
      </c>
      <c r="E64" s="88" t="s">
        <v>356</v>
      </c>
      <c r="F64" s="88"/>
      <c r="G64" s="88" t="s">
        <v>426</v>
      </c>
      <c r="H64" s="88" t="s">
        <v>164</v>
      </c>
      <c r="I64" s="123">
        <v>7783</v>
      </c>
      <c r="J64" s="123">
        <v>5848</v>
      </c>
      <c r="K64" s="123">
        <v>0</v>
      </c>
      <c r="L64" s="123">
        <v>1573</v>
      </c>
      <c r="M64" s="118">
        <v>0</v>
      </c>
      <c r="N64" s="118">
        <v>1.0700000000000001E-2</v>
      </c>
      <c r="O64" s="118">
        <v>2.3999999999999998E-3</v>
      </c>
    </row>
    <row r="65" spans="2:15">
      <c r="B65" s="59" t="s">
        <v>429</v>
      </c>
      <c r="C65" s="88" t="s">
        <v>430</v>
      </c>
      <c r="D65" s="88" t="s">
        <v>381</v>
      </c>
      <c r="E65" s="88" t="s">
        <v>356</v>
      </c>
      <c r="F65" s="88"/>
      <c r="G65" s="88" t="s">
        <v>426</v>
      </c>
      <c r="H65" s="88" t="s">
        <v>164</v>
      </c>
      <c r="I65" s="123">
        <v>1811</v>
      </c>
      <c r="J65" s="123">
        <v>38938</v>
      </c>
      <c r="K65" s="123">
        <v>0</v>
      </c>
      <c r="L65" s="123">
        <v>2437.06</v>
      </c>
      <c r="M65" s="118">
        <v>0</v>
      </c>
      <c r="N65" s="118">
        <v>1.66E-2</v>
      </c>
      <c r="O65" s="118">
        <v>3.7000000000000002E-3</v>
      </c>
    </row>
    <row r="66" spans="2:15">
      <c r="B66" s="59" t="s">
        <v>431</v>
      </c>
      <c r="C66" s="88" t="s">
        <v>432</v>
      </c>
      <c r="D66" s="88" t="s">
        <v>381</v>
      </c>
      <c r="E66" s="88" t="s">
        <v>356</v>
      </c>
      <c r="F66" s="88"/>
      <c r="G66" s="88" t="s">
        <v>587</v>
      </c>
      <c r="H66" s="88" t="s">
        <v>164</v>
      </c>
      <c r="I66" s="123">
        <v>24435</v>
      </c>
      <c r="J66" s="123">
        <v>3918</v>
      </c>
      <c r="K66" s="123">
        <v>0</v>
      </c>
      <c r="L66" s="123">
        <v>3308.65</v>
      </c>
      <c r="M66" s="118">
        <v>0</v>
      </c>
      <c r="N66" s="118">
        <v>2.2499999999999999E-2</v>
      </c>
      <c r="O66" s="118">
        <v>5.0000000000000001E-3</v>
      </c>
    </row>
    <row r="67" spans="2:15">
      <c r="B67" s="59" t="s">
        <v>433</v>
      </c>
      <c r="C67" s="88" t="s">
        <v>434</v>
      </c>
      <c r="D67" s="88" t="s">
        <v>384</v>
      </c>
      <c r="E67" s="88" t="s">
        <v>356</v>
      </c>
      <c r="F67" s="88"/>
      <c r="G67" s="88" t="s">
        <v>435</v>
      </c>
      <c r="H67" s="88" t="s">
        <v>164</v>
      </c>
      <c r="I67" s="123">
        <v>452.5</v>
      </c>
      <c r="J67" s="123">
        <v>184784</v>
      </c>
      <c r="K67" s="123">
        <v>0</v>
      </c>
      <c r="L67" s="123">
        <v>2889.73</v>
      </c>
      <c r="M67" s="118">
        <v>0</v>
      </c>
      <c r="N67" s="118">
        <v>1.9599999999999999E-2</v>
      </c>
      <c r="O67" s="118">
        <v>4.4000000000000003E-3</v>
      </c>
    </row>
    <row r="68" spans="2:15">
      <c r="B68" s="59" t="s">
        <v>436</v>
      </c>
      <c r="C68" s="88" t="s">
        <v>437</v>
      </c>
      <c r="D68" s="88" t="s">
        <v>384</v>
      </c>
      <c r="E68" s="88" t="s">
        <v>356</v>
      </c>
      <c r="F68" s="88"/>
      <c r="G68" s="88" t="s">
        <v>435</v>
      </c>
      <c r="H68" s="88" t="s">
        <v>164</v>
      </c>
      <c r="I68" s="123">
        <v>363</v>
      </c>
      <c r="J68" s="123">
        <v>205373</v>
      </c>
      <c r="K68" s="123">
        <v>0</v>
      </c>
      <c r="L68" s="123">
        <v>2576.46</v>
      </c>
      <c r="M68" s="118">
        <v>0</v>
      </c>
      <c r="N68" s="118">
        <v>1.7500000000000002E-2</v>
      </c>
      <c r="O68" s="118">
        <v>3.9000000000000003E-3</v>
      </c>
    </row>
    <row r="69" spans="2:15">
      <c r="B69" s="59" t="s">
        <v>438</v>
      </c>
      <c r="C69" s="88" t="s">
        <v>439</v>
      </c>
      <c r="D69" s="88" t="s">
        <v>384</v>
      </c>
      <c r="E69" s="88" t="s">
        <v>356</v>
      </c>
      <c r="F69" s="88"/>
      <c r="G69" s="88" t="s">
        <v>385</v>
      </c>
      <c r="H69" s="88" t="s">
        <v>164</v>
      </c>
      <c r="I69" s="123">
        <v>814</v>
      </c>
      <c r="J69" s="123">
        <v>133939</v>
      </c>
      <c r="K69" s="123">
        <v>0</v>
      </c>
      <c r="L69" s="123">
        <v>3767.95</v>
      </c>
      <c r="M69" s="118">
        <v>0</v>
      </c>
      <c r="N69" s="118">
        <v>2.5600000000000001E-2</v>
      </c>
      <c r="O69" s="118">
        <v>5.6999999999999993E-3</v>
      </c>
    </row>
    <row r="70" spans="2:15">
      <c r="B70" s="59" t="s">
        <v>440</v>
      </c>
      <c r="C70" s="88" t="s">
        <v>441</v>
      </c>
      <c r="D70" s="88" t="s">
        <v>384</v>
      </c>
      <c r="E70" s="88" t="s">
        <v>356</v>
      </c>
      <c r="F70" s="88"/>
      <c r="G70" s="88" t="s">
        <v>385</v>
      </c>
      <c r="H70" s="88" t="s">
        <v>164</v>
      </c>
      <c r="I70" s="123">
        <v>1357.5</v>
      </c>
      <c r="J70" s="123">
        <v>20525</v>
      </c>
      <c r="K70" s="123">
        <v>0</v>
      </c>
      <c r="L70" s="123">
        <v>962.93</v>
      </c>
      <c r="M70" s="118">
        <v>0</v>
      </c>
      <c r="N70" s="118">
        <v>6.5000000000000006E-3</v>
      </c>
      <c r="O70" s="118">
        <v>1.5E-3</v>
      </c>
    </row>
    <row r="71" spans="2:15">
      <c r="B71" s="59" t="s">
        <v>442</v>
      </c>
      <c r="C71" s="88" t="s">
        <v>443</v>
      </c>
      <c r="D71" s="88" t="s">
        <v>384</v>
      </c>
      <c r="E71" s="88" t="s">
        <v>356</v>
      </c>
      <c r="F71" s="88"/>
      <c r="G71" s="88" t="s">
        <v>385</v>
      </c>
      <c r="H71" s="88" t="s">
        <v>164</v>
      </c>
      <c r="I71" s="123">
        <v>4833.5</v>
      </c>
      <c r="J71" s="123">
        <v>15770</v>
      </c>
      <c r="K71" s="123">
        <v>0</v>
      </c>
      <c r="L71" s="123">
        <v>2634.31</v>
      </c>
      <c r="M71" s="118">
        <v>0</v>
      </c>
      <c r="N71" s="118">
        <v>1.7899999999999999E-2</v>
      </c>
      <c r="O71" s="118">
        <v>4.0000000000000001E-3</v>
      </c>
    </row>
    <row r="72" spans="2:15">
      <c r="B72" s="59" t="s">
        <v>444</v>
      </c>
      <c r="C72" s="88" t="s">
        <v>445</v>
      </c>
      <c r="D72" s="88" t="s">
        <v>384</v>
      </c>
      <c r="E72" s="88" t="s">
        <v>356</v>
      </c>
      <c r="F72" s="88"/>
      <c r="G72" s="88" t="s">
        <v>385</v>
      </c>
      <c r="H72" s="88" t="s">
        <v>164</v>
      </c>
      <c r="I72" s="123">
        <v>1126</v>
      </c>
      <c r="J72" s="123">
        <v>32357</v>
      </c>
      <c r="K72" s="123">
        <v>0</v>
      </c>
      <c r="L72" s="123">
        <v>1259.1600000000001</v>
      </c>
      <c r="M72" s="118">
        <v>0</v>
      </c>
      <c r="N72" s="118">
        <v>8.6E-3</v>
      </c>
      <c r="O72" s="118">
        <v>1.9E-3</v>
      </c>
    </row>
    <row r="73" spans="2:15">
      <c r="B73" s="59" t="s">
        <v>446</v>
      </c>
      <c r="C73" s="88" t="s">
        <v>447</v>
      </c>
      <c r="D73" s="88" t="s">
        <v>384</v>
      </c>
      <c r="E73" s="88" t="s">
        <v>356</v>
      </c>
      <c r="F73" s="88"/>
      <c r="G73" s="88" t="s">
        <v>385</v>
      </c>
      <c r="H73" s="88" t="s">
        <v>164</v>
      </c>
      <c r="I73" s="123">
        <v>9050</v>
      </c>
      <c r="J73" s="123">
        <v>10817</v>
      </c>
      <c r="K73" s="123">
        <v>0</v>
      </c>
      <c r="L73" s="123">
        <v>3383.21</v>
      </c>
      <c r="M73" s="118">
        <v>0</v>
      </c>
      <c r="N73" s="118">
        <v>2.3E-2</v>
      </c>
      <c r="O73" s="118">
        <v>5.1999999999999998E-3</v>
      </c>
    </row>
    <row r="74" spans="2:15">
      <c r="B74" s="59" t="s">
        <v>448</v>
      </c>
      <c r="C74" s="88" t="s">
        <v>449</v>
      </c>
      <c r="D74" s="88" t="s">
        <v>384</v>
      </c>
      <c r="E74" s="88" t="s">
        <v>356</v>
      </c>
      <c r="F74" s="88"/>
      <c r="G74" s="88" t="s">
        <v>385</v>
      </c>
      <c r="H74" s="88" t="s">
        <v>164</v>
      </c>
      <c r="I74" s="123">
        <v>3077</v>
      </c>
      <c r="J74" s="123">
        <v>16264</v>
      </c>
      <c r="K74" s="123">
        <v>0</v>
      </c>
      <c r="L74" s="123">
        <v>1729.53</v>
      </c>
      <c r="M74" s="118">
        <v>0</v>
      </c>
      <c r="N74" s="118">
        <v>1.18E-2</v>
      </c>
      <c r="O74" s="118">
        <v>2.5999999999999999E-3</v>
      </c>
    </row>
    <row r="75" spans="2:15">
      <c r="B75" s="59" t="s">
        <v>450</v>
      </c>
      <c r="C75" s="88" t="s">
        <v>451</v>
      </c>
      <c r="D75" s="88" t="s">
        <v>384</v>
      </c>
      <c r="E75" s="88" t="s">
        <v>356</v>
      </c>
      <c r="F75" s="88"/>
      <c r="G75" s="88" t="s">
        <v>584</v>
      </c>
      <c r="H75" s="88" t="s">
        <v>164</v>
      </c>
      <c r="I75" s="123">
        <v>2715</v>
      </c>
      <c r="J75" s="123">
        <v>29365</v>
      </c>
      <c r="K75" s="123">
        <v>0</v>
      </c>
      <c r="L75" s="123">
        <v>2755.33</v>
      </c>
      <c r="M75" s="118">
        <v>0</v>
      </c>
      <c r="N75" s="118">
        <v>1.8700000000000001E-2</v>
      </c>
      <c r="O75" s="118">
        <v>4.1999999999999997E-3</v>
      </c>
    </row>
    <row r="76" spans="2:15">
      <c r="B76" s="59" t="s">
        <v>452</v>
      </c>
      <c r="C76" s="88" t="s">
        <v>453</v>
      </c>
      <c r="D76" s="88" t="s">
        <v>384</v>
      </c>
      <c r="E76" s="88" t="s">
        <v>356</v>
      </c>
      <c r="F76" s="88"/>
      <c r="G76" s="88" t="s">
        <v>584</v>
      </c>
      <c r="H76" s="88" t="s">
        <v>164</v>
      </c>
      <c r="I76" s="123">
        <v>10860</v>
      </c>
      <c r="J76" s="123">
        <v>5985</v>
      </c>
      <c r="K76" s="123">
        <v>0</v>
      </c>
      <c r="L76" s="123">
        <v>2246.3000000000002</v>
      </c>
      <c r="M76" s="118">
        <v>0</v>
      </c>
      <c r="N76" s="118">
        <v>1.5300000000000001E-2</v>
      </c>
      <c r="O76" s="118">
        <v>3.4000000000000002E-3</v>
      </c>
    </row>
    <row r="77" spans="2:15">
      <c r="B77" s="59" t="s">
        <v>454</v>
      </c>
      <c r="C77" s="88" t="s">
        <v>455</v>
      </c>
      <c r="D77" s="88" t="s">
        <v>381</v>
      </c>
      <c r="E77" s="88" t="s">
        <v>356</v>
      </c>
      <c r="F77" s="88"/>
      <c r="G77" s="88" t="s">
        <v>584</v>
      </c>
      <c r="H77" s="88" t="s">
        <v>164</v>
      </c>
      <c r="I77" s="123">
        <v>39820</v>
      </c>
      <c r="J77" s="123">
        <v>5378</v>
      </c>
      <c r="K77" s="123">
        <v>0</v>
      </c>
      <c r="L77" s="123">
        <v>7401.09</v>
      </c>
      <c r="M77" s="118">
        <v>0</v>
      </c>
      <c r="N77" s="118">
        <v>5.0300000000000004E-2</v>
      </c>
      <c r="O77" s="118">
        <v>1.1299999999999999E-2</v>
      </c>
    </row>
    <row r="78" spans="2:15">
      <c r="B78" s="59" t="s">
        <v>456</v>
      </c>
      <c r="C78" s="88" t="s">
        <v>457</v>
      </c>
      <c r="D78" s="88" t="s">
        <v>384</v>
      </c>
      <c r="E78" s="88" t="s">
        <v>356</v>
      </c>
      <c r="F78" s="88"/>
      <c r="G78" s="88" t="s">
        <v>584</v>
      </c>
      <c r="H78" s="88" t="s">
        <v>164</v>
      </c>
      <c r="I78" s="123">
        <v>3152</v>
      </c>
      <c r="J78" s="123">
        <v>23530</v>
      </c>
      <c r="K78" s="123">
        <v>0</v>
      </c>
      <c r="L78" s="123">
        <v>2563.1999999999998</v>
      </c>
      <c r="M78" s="118">
        <v>0</v>
      </c>
      <c r="N78" s="118">
        <v>1.7399999999999999E-2</v>
      </c>
      <c r="O78" s="118">
        <v>3.9000000000000003E-3</v>
      </c>
    </row>
    <row r="79" spans="2:15">
      <c r="B79" s="122" t="s">
        <v>458</v>
      </c>
      <c r="C79" s="88" t="s">
        <v>459</v>
      </c>
      <c r="D79" s="88" t="s">
        <v>384</v>
      </c>
      <c r="E79" s="88" t="s">
        <v>356</v>
      </c>
      <c r="F79" s="88"/>
      <c r="G79" s="88" t="s">
        <v>584</v>
      </c>
      <c r="H79" s="88" t="s">
        <v>164</v>
      </c>
      <c r="I79" s="123">
        <v>9955</v>
      </c>
      <c r="J79" s="123">
        <v>8823</v>
      </c>
      <c r="K79" s="123">
        <v>0</v>
      </c>
      <c r="L79" s="123">
        <v>3035.51</v>
      </c>
      <c r="M79" s="118">
        <v>0</v>
      </c>
      <c r="N79" s="118">
        <v>2.06E-2</v>
      </c>
      <c r="O79" s="118">
        <v>4.5999999999999999E-3</v>
      </c>
    </row>
    <row r="80" spans="2:15">
      <c r="B80" s="120" t="s">
        <v>249</v>
      </c>
      <c r="E80" s="1"/>
      <c r="F80" s="1"/>
      <c r="G80" s="1"/>
    </row>
    <row r="81" spans="2:15">
      <c r="B81" s="120" t="s">
        <v>133</v>
      </c>
      <c r="E81" s="1"/>
      <c r="F81" s="1"/>
      <c r="G81" s="1"/>
    </row>
    <row r="82" spans="2:15">
      <c r="B82" s="120" t="s">
        <v>245</v>
      </c>
      <c r="E82" s="1"/>
      <c r="F82" s="1"/>
      <c r="G82" s="1"/>
    </row>
    <row r="83" spans="2:15">
      <c r="B83" s="120" t="s">
        <v>246</v>
      </c>
      <c r="E83" s="1"/>
      <c r="F83" s="1"/>
      <c r="G83" s="1"/>
    </row>
    <row r="84" spans="2:15">
      <c r="B84" s="140" t="s">
        <v>256</v>
      </c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</row>
    <row r="85" spans="2:15">
      <c r="E85" s="1"/>
      <c r="F85" s="1"/>
      <c r="G85" s="1"/>
    </row>
    <row r="86" spans="2:15">
      <c r="E86" s="1"/>
      <c r="F86" s="1"/>
      <c r="G86" s="1"/>
    </row>
    <row r="87" spans="2:15">
      <c r="E87" s="1"/>
      <c r="F87" s="1"/>
      <c r="G87" s="1"/>
    </row>
    <row r="88" spans="2:15">
      <c r="E88" s="1"/>
      <c r="F88" s="1"/>
      <c r="G88" s="1"/>
    </row>
    <row r="89" spans="2:15">
      <c r="E89" s="1"/>
      <c r="F89" s="1"/>
      <c r="G89" s="1"/>
    </row>
    <row r="90" spans="2:15">
      <c r="E90" s="1"/>
      <c r="F90" s="1"/>
      <c r="G90" s="1"/>
    </row>
    <row r="91" spans="2:15">
      <c r="E91" s="1"/>
      <c r="F91" s="1"/>
      <c r="G91" s="1"/>
    </row>
    <row r="92" spans="2:15">
      <c r="E92" s="1"/>
      <c r="F92" s="1"/>
      <c r="G92" s="1"/>
    </row>
    <row r="93" spans="2:15">
      <c r="E93" s="1"/>
      <c r="F93" s="1"/>
      <c r="G93" s="1"/>
    </row>
    <row r="94" spans="2:15">
      <c r="E94" s="1"/>
      <c r="F94" s="1"/>
      <c r="G94" s="1"/>
    </row>
    <row r="95" spans="2:15">
      <c r="E95" s="1"/>
      <c r="F95" s="1"/>
      <c r="G95" s="1"/>
    </row>
    <row r="96" spans="2:15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84:O84"/>
  </mergeCells>
  <phoneticPr fontId="4" type="noConversion"/>
  <dataValidations count="4">
    <dataValidation type="list" allowBlank="1" showInputMessage="1" showErrorMessage="1" sqref="E85:E357 E37:E83">
      <formula1>$BF$6:$BF$23</formula1>
    </dataValidation>
    <dataValidation type="list" allowBlank="1" showInputMessage="1" showErrorMessage="1" sqref="H85:H357 H37:H83">
      <formula1>$BJ$6:$BJ$19</formula1>
    </dataValidation>
    <dataValidation type="list" allowBlank="1" showInputMessage="1" showErrorMessage="1" sqref="G85:G363 G37:G83">
      <formula1>$BH$6:$BH$29</formula1>
    </dataValidation>
    <dataValidation allowBlank="1" showInputMessage="1" showErrorMessage="1" sqref="B82"/>
  </dataValidations>
  <pageMargins left="0" right="0" top="0.5" bottom="0.5" header="0" footer="0.25"/>
  <pageSetup paperSize="9" scale="42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54"/>
  <sheetViews>
    <sheetView rightToLeft="1" topLeftCell="A9" workbookViewId="0">
      <selection activeCell="E19" sqref="E19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23.42578125" style="2" customWidth="1"/>
    <col min="4" max="4" width="17.140625" style="2" customWidth="1"/>
    <col min="5" max="5" width="13.7109375" style="2" customWidth="1"/>
    <col min="6" max="6" width="12.7109375" style="2" customWidth="1"/>
    <col min="7" max="7" width="15.7109375" style="2" customWidth="1"/>
    <col min="8" max="8" width="24.85546875" style="1" customWidth="1"/>
    <col min="9" max="9" width="16.7109375" style="1" customWidth="1"/>
    <col min="10" max="10" width="10.85546875" style="1" customWidth="1"/>
    <col min="11" max="11" width="17.28515625" style="1" customWidth="1"/>
    <col min="12" max="12" width="20.42578125" style="1" customWidth="1"/>
    <col min="13" max="14" width="16.57031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277</v>
      </c>
    </row>
    <row r="2" spans="2:63">
      <c r="B2" s="80" t="s">
        <v>278</v>
      </c>
    </row>
    <row r="3" spans="2:63">
      <c r="B3" s="80" t="s">
        <v>560</v>
      </c>
    </row>
    <row r="4" spans="2:63">
      <c r="B4" s="80" t="s">
        <v>561</v>
      </c>
    </row>
    <row r="6" spans="2:63" ht="26.25" customHeight="1">
      <c r="B6" s="153" t="s">
        <v>197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5"/>
      <c r="BK6" s="3"/>
    </row>
    <row r="7" spans="2:63" ht="26.25" customHeight="1">
      <c r="B7" s="153" t="s">
        <v>265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5"/>
      <c r="BH7" s="3"/>
      <c r="BK7" s="3"/>
    </row>
    <row r="8" spans="2:63" s="3" customFormat="1" ht="47.25">
      <c r="B8" s="19" t="s">
        <v>136</v>
      </c>
      <c r="C8" s="24" t="s">
        <v>47</v>
      </c>
      <c r="D8" s="75" t="s">
        <v>141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258</v>
      </c>
      <c r="C11" s="83"/>
      <c r="D11" s="83"/>
      <c r="E11" s="83"/>
      <c r="F11" s="83"/>
      <c r="G11" s="83"/>
      <c r="H11" s="82">
        <f>H12+H46</f>
        <v>10000895.84</v>
      </c>
      <c r="I11" s="82"/>
      <c r="J11" s="82">
        <v>84.995999999999995</v>
      </c>
      <c r="K11" s="82">
        <f>K12+K46</f>
        <v>122612.3</v>
      </c>
      <c r="L11" s="113"/>
      <c r="M11" s="113"/>
      <c r="N11" s="113">
        <f>+N12+N46</f>
        <v>0.1867</v>
      </c>
      <c r="O11" s="5"/>
      <c r="BH11" s="1"/>
      <c r="BI11" s="3"/>
      <c r="BK11" s="1"/>
    </row>
    <row r="12" spans="2:63" customFormat="1" ht="15.75">
      <c r="B12" s="56" t="s">
        <v>232</v>
      </c>
      <c r="C12" s="86"/>
      <c r="D12" s="86"/>
      <c r="E12" s="86"/>
      <c r="F12" s="86"/>
      <c r="G12" s="86"/>
      <c r="H12" s="89">
        <v>9800044.5899999999</v>
      </c>
      <c r="I12" s="89"/>
      <c r="J12" s="89"/>
      <c r="K12" s="89">
        <v>83949.3</v>
      </c>
      <c r="L12" s="114"/>
      <c r="M12" s="114"/>
      <c r="N12" s="114">
        <v>0.1278</v>
      </c>
    </row>
    <row r="13" spans="2:63" customFormat="1" ht="15.75">
      <c r="B13" s="56" t="s">
        <v>259</v>
      </c>
      <c r="C13" s="86"/>
      <c r="D13" s="86"/>
      <c r="E13" s="86"/>
      <c r="F13" s="86"/>
      <c r="G13" s="86"/>
      <c r="H13" s="89">
        <v>114566</v>
      </c>
      <c r="I13" s="89"/>
      <c r="J13" s="89"/>
      <c r="K13" s="89">
        <v>2023.31</v>
      </c>
      <c r="L13" s="114"/>
      <c r="M13" s="114"/>
      <c r="N13" s="114">
        <v>3.0999999999999999E-3</v>
      </c>
    </row>
    <row r="14" spans="2:63" customFormat="1" ht="15.75">
      <c r="B14" s="59" t="s">
        <v>267</v>
      </c>
      <c r="C14" s="88"/>
      <c r="D14" s="88"/>
      <c r="E14" s="88"/>
      <c r="F14" s="88"/>
      <c r="G14" s="88"/>
      <c r="H14" s="123"/>
      <c r="I14" s="123"/>
      <c r="J14" s="123">
        <v>0</v>
      </c>
      <c r="K14" s="123"/>
      <c r="L14" s="118"/>
      <c r="M14" s="118">
        <v>0</v>
      </c>
      <c r="N14" s="118"/>
    </row>
    <row r="15" spans="2:63" customFormat="1" ht="15.75">
      <c r="B15" s="59" t="s">
        <v>460</v>
      </c>
      <c r="C15" s="88">
        <v>1148907</v>
      </c>
      <c r="D15" s="88" t="s">
        <v>142</v>
      </c>
      <c r="E15" s="88">
        <v>1747</v>
      </c>
      <c r="F15" s="88" t="s">
        <v>461</v>
      </c>
      <c r="G15" s="88" t="s">
        <v>165</v>
      </c>
      <c r="H15" s="123">
        <v>3350</v>
      </c>
      <c r="I15" s="123">
        <v>1679</v>
      </c>
      <c r="J15" s="123">
        <v>0</v>
      </c>
      <c r="K15" s="123">
        <v>56.25</v>
      </c>
      <c r="L15" s="118">
        <v>0</v>
      </c>
      <c r="M15" s="118">
        <f>K15/$K$11</f>
        <v>4.5876310941071979E-4</v>
      </c>
      <c r="N15" s="118">
        <v>1E-4</v>
      </c>
    </row>
    <row r="16" spans="2:63" customFormat="1" ht="15.75">
      <c r="B16" s="59" t="s">
        <v>462</v>
      </c>
      <c r="C16" s="88">
        <v>1148642</v>
      </c>
      <c r="D16" s="88" t="s">
        <v>142</v>
      </c>
      <c r="E16" s="88">
        <v>1750</v>
      </c>
      <c r="F16" s="88" t="s">
        <v>461</v>
      </c>
      <c r="G16" s="88" t="s">
        <v>165</v>
      </c>
      <c r="H16" s="123">
        <v>65996</v>
      </c>
      <c r="I16" s="123">
        <v>1367</v>
      </c>
      <c r="J16" s="123">
        <v>0</v>
      </c>
      <c r="K16" s="123">
        <v>902.17</v>
      </c>
      <c r="L16" s="118">
        <v>0</v>
      </c>
      <c r="M16" s="118">
        <f t="shared" ref="M16:M28" si="0">K16/$K$11</f>
        <v>7.3579078118590057E-3</v>
      </c>
      <c r="N16" s="118">
        <v>1.4000000000000002E-3</v>
      </c>
    </row>
    <row r="17" spans="2:14" customFormat="1" ht="15.75">
      <c r="B17" s="59" t="s">
        <v>463</v>
      </c>
      <c r="C17" s="88">
        <v>1146331</v>
      </c>
      <c r="D17" s="88" t="s">
        <v>142</v>
      </c>
      <c r="E17" s="88">
        <v>1733</v>
      </c>
      <c r="F17" s="88" t="s">
        <v>461</v>
      </c>
      <c r="G17" s="88" t="s">
        <v>165</v>
      </c>
      <c r="H17" s="123">
        <v>534</v>
      </c>
      <c r="I17" s="123">
        <v>13490</v>
      </c>
      <c r="J17" s="123">
        <v>0</v>
      </c>
      <c r="K17" s="123">
        <v>72.040000000000006</v>
      </c>
      <c r="L17" s="118">
        <v>0</v>
      </c>
      <c r="M17" s="118">
        <f t="shared" si="0"/>
        <v>5.875430115901912E-4</v>
      </c>
      <c r="N17" s="118">
        <v>1E-4</v>
      </c>
    </row>
    <row r="18" spans="2:14" customFormat="1" ht="15.75">
      <c r="B18" s="59" t="s">
        <v>464</v>
      </c>
      <c r="C18" s="88">
        <v>1146430</v>
      </c>
      <c r="D18" s="88" t="s">
        <v>142</v>
      </c>
      <c r="E18" s="88">
        <v>1733</v>
      </c>
      <c r="F18" s="88" t="s">
        <v>461</v>
      </c>
      <c r="G18" s="88" t="s">
        <v>165</v>
      </c>
      <c r="H18" s="123">
        <v>250</v>
      </c>
      <c r="I18" s="123">
        <v>23880</v>
      </c>
      <c r="J18" s="123">
        <v>0</v>
      </c>
      <c r="K18" s="123">
        <v>59.7</v>
      </c>
      <c r="L18" s="118">
        <v>0</v>
      </c>
      <c r="M18" s="118">
        <f t="shared" si="0"/>
        <v>4.8690058012124397E-4</v>
      </c>
      <c r="N18" s="118">
        <v>1E-4</v>
      </c>
    </row>
    <row r="19" spans="2:14" customFormat="1" ht="15.75">
      <c r="B19" s="59" t="s">
        <v>465</v>
      </c>
      <c r="C19" s="88">
        <v>1150259</v>
      </c>
      <c r="D19" s="88" t="s">
        <v>142</v>
      </c>
      <c r="E19" s="88">
        <v>1735</v>
      </c>
      <c r="F19" s="88" t="s">
        <v>461</v>
      </c>
      <c r="G19" s="88" t="s">
        <v>165</v>
      </c>
      <c r="H19" s="123">
        <v>44436</v>
      </c>
      <c r="I19" s="123">
        <v>2100</v>
      </c>
      <c r="J19" s="123">
        <v>0</v>
      </c>
      <c r="K19" s="123">
        <v>933.16</v>
      </c>
      <c r="L19" s="118">
        <v>0</v>
      </c>
      <c r="M19" s="118">
        <f t="shared" si="0"/>
        <v>7.6106557009370185E-3</v>
      </c>
      <c r="N19" s="118">
        <v>1.4000000000000002E-3</v>
      </c>
    </row>
    <row r="20" spans="2:14" customFormat="1" ht="15.75">
      <c r="B20" s="56" t="s">
        <v>260</v>
      </c>
      <c r="C20" s="86"/>
      <c r="D20" s="86"/>
      <c r="E20" s="86"/>
      <c r="F20" s="86"/>
      <c r="G20" s="86"/>
      <c r="H20" s="89">
        <v>141731</v>
      </c>
      <c r="I20" s="89"/>
      <c r="J20" s="89"/>
      <c r="K20" s="89">
        <v>16219.35</v>
      </c>
      <c r="L20" s="114"/>
      <c r="M20" s="114"/>
      <c r="N20" s="114">
        <v>2.4700000000000003E-2</v>
      </c>
    </row>
    <row r="21" spans="2:14" customFormat="1" ht="15.75">
      <c r="B21" s="59" t="s">
        <v>267</v>
      </c>
      <c r="C21" s="88"/>
      <c r="D21" s="88"/>
      <c r="E21" s="88"/>
      <c r="F21" s="88"/>
      <c r="G21" s="88"/>
      <c r="H21" s="123"/>
      <c r="I21" s="123"/>
      <c r="J21" s="123">
        <v>0</v>
      </c>
      <c r="K21" s="123"/>
      <c r="L21" s="118"/>
      <c r="M21" s="118">
        <f t="shared" si="0"/>
        <v>0</v>
      </c>
      <c r="N21" s="118"/>
    </row>
    <row r="22" spans="2:14" customFormat="1" ht="15.75">
      <c r="B22" s="59" t="s">
        <v>466</v>
      </c>
      <c r="C22" s="88">
        <v>1149020</v>
      </c>
      <c r="D22" s="88" t="s">
        <v>142</v>
      </c>
      <c r="E22" s="88">
        <v>1747</v>
      </c>
      <c r="F22" s="88" t="s">
        <v>461</v>
      </c>
      <c r="G22" s="88" t="s">
        <v>165</v>
      </c>
      <c r="H22" s="123">
        <v>11500</v>
      </c>
      <c r="I22" s="123">
        <v>1240</v>
      </c>
      <c r="J22" s="123">
        <v>0</v>
      </c>
      <c r="K22" s="123">
        <v>142.6</v>
      </c>
      <c r="L22" s="118">
        <v>0</v>
      </c>
      <c r="M22" s="118">
        <f t="shared" si="0"/>
        <v>1.1630154560349981E-3</v>
      </c>
      <c r="N22" s="118">
        <v>2.0000000000000001E-4</v>
      </c>
    </row>
    <row r="23" spans="2:14" customFormat="1" ht="15.75">
      <c r="B23" s="59" t="s">
        <v>467</v>
      </c>
      <c r="C23" s="88">
        <v>1149830</v>
      </c>
      <c r="D23" s="88" t="s">
        <v>142</v>
      </c>
      <c r="E23" s="88">
        <v>1750</v>
      </c>
      <c r="F23" s="88" t="s">
        <v>461</v>
      </c>
      <c r="G23" s="88" t="s">
        <v>165</v>
      </c>
      <c r="H23" s="123">
        <v>15594</v>
      </c>
      <c r="I23" s="123">
        <v>12350</v>
      </c>
      <c r="J23" s="123">
        <v>0</v>
      </c>
      <c r="K23" s="123">
        <v>1925.86</v>
      </c>
      <c r="L23" s="118">
        <v>0</v>
      </c>
      <c r="M23" s="118">
        <f t="shared" si="0"/>
        <v>1.5706907055817402E-2</v>
      </c>
      <c r="N23" s="118">
        <v>2.8999999999999998E-3</v>
      </c>
    </row>
    <row r="24" spans="2:14" customFormat="1" ht="15.75">
      <c r="B24" s="59" t="s">
        <v>468</v>
      </c>
      <c r="C24" s="88">
        <v>1146471</v>
      </c>
      <c r="D24" s="88" t="s">
        <v>142</v>
      </c>
      <c r="E24" s="88">
        <v>1733</v>
      </c>
      <c r="F24" s="88" t="s">
        <v>461</v>
      </c>
      <c r="G24" s="88" t="s">
        <v>165</v>
      </c>
      <c r="H24" s="123">
        <v>2448</v>
      </c>
      <c r="I24" s="123">
        <v>11650</v>
      </c>
      <c r="J24" s="123">
        <v>0</v>
      </c>
      <c r="K24" s="123">
        <v>285.19</v>
      </c>
      <c r="L24" s="118">
        <v>0</v>
      </c>
      <c r="M24" s="118">
        <f t="shared" si="0"/>
        <v>2.3259493541838787E-3</v>
      </c>
      <c r="N24" s="118">
        <v>4.0000000000000002E-4</v>
      </c>
    </row>
    <row r="25" spans="2:14" customFormat="1" ht="15.75">
      <c r="B25" s="59" t="s">
        <v>469</v>
      </c>
      <c r="C25" s="88">
        <v>1146208</v>
      </c>
      <c r="D25" s="88" t="s">
        <v>142</v>
      </c>
      <c r="E25" s="88">
        <v>1733</v>
      </c>
      <c r="F25" s="88" t="s">
        <v>461</v>
      </c>
      <c r="G25" s="88" t="s">
        <v>165</v>
      </c>
      <c r="H25" s="123">
        <v>338</v>
      </c>
      <c r="I25" s="123">
        <v>33870</v>
      </c>
      <c r="J25" s="123">
        <v>0</v>
      </c>
      <c r="K25" s="123">
        <v>114.48</v>
      </c>
      <c r="L25" s="118">
        <v>0</v>
      </c>
      <c r="M25" s="118">
        <f t="shared" si="0"/>
        <v>9.3367468027269701E-4</v>
      </c>
      <c r="N25" s="118">
        <v>2.0000000000000001E-4</v>
      </c>
    </row>
    <row r="26" spans="2:14" customFormat="1" ht="15.75">
      <c r="B26" s="59" t="s">
        <v>470</v>
      </c>
      <c r="C26" s="88">
        <v>1147073</v>
      </c>
      <c r="D26" s="88" t="s">
        <v>142</v>
      </c>
      <c r="E26" s="88">
        <v>1733</v>
      </c>
      <c r="F26" s="88" t="s">
        <v>461</v>
      </c>
      <c r="G26" s="88" t="s">
        <v>165</v>
      </c>
      <c r="H26" s="123">
        <v>3308</v>
      </c>
      <c r="I26" s="123">
        <v>6565</v>
      </c>
      <c r="J26" s="123">
        <v>0</v>
      </c>
      <c r="K26" s="123">
        <v>217.17</v>
      </c>
      <c r="L26" s="118">
        <v>0</v>
      </c>
      <c r="M26" s="118">
        <f t="shared" si="0"/>
        <v>1.771192612812907E-3</v>
      </c>
      <c r="N26" s="118">
        <v>2.9999999999999997E-4</v>
      </c>
    </row>
    <row r="27" spans="2:14" customFormat="1" ht="15.75">
      <c r="B27" s="59" t="s">
        <v>471</v>
      </c>
      <c r="C27" s="88">
        <v>1144385</v>
      </c>
      <c r="D27" s="88" t="s">
        <v>142</v>
      </c>
      <c r="E27" s="88">
        <v>1734</v>
      </c>
      <c r="F27" s="88" t="s">
        <v>461</v>
      </c>
      <c r="G27" s="88" t="s">
        <v>165</v>
      </c>
      <c r="H27" s="123">
        <v>98972</v>
      </c>
      <c r="I27" s="123">
        <v>12490</v>
      </c>
      <c r="J27" s="123">
        <v>0</v>
      </c>
      <c r="K27" s="123">
        <v>12361.6</v>
      </c>
      <c r="L27" s="118">
        <v>0</v>
      </c>
      <c r="M27" s="118">
        <f t="shared" si="0"/>
        <v>0.10081859650296096</v>
      </c>
      <c r="N27" s="118">
        <v>1.8799999999999997E-2</v>
      </c>
    </row>
    <row r="28" spans="2:14" customFormat="1" ht="15.75">
      <c r="B28" s="59" t="s">
        <v>472</v>
      </c>
      <c r="C28" s="88">
        <v>1143825</v>
      </c>
      <c r="D28" s="88" t="s">
        <v>142</v>
      </c>
      <c r="E28" s="88">
        <v>1734</v>
      </c>
      <c r="F28" s="88" t="s">
        <v>461</v>
      </c>
      <c r="G28" s="88" t="s">
        <v>165</v>
      </c>
      <c r="H28" s="123">
        <v>9571</v>
      </c>
      <c r="I28" s="123">
        <v>12250</v>
      </c>
      <c r="J28" s="123">
        <v>0</v>
      </c>
      <c r="K28" s="123">
        <v>1172.45</v>
      </c>
      <c r="L28" s="118">
        <v>0</v>
      </c>
      <c r="M28" s="118">
        <f t="shared" si="0"/>
        <v>9.5622543578417502E-3</v>
      </c>
      <c r="N28" s="118">
        <v>1.8E-3</v>
      </c>
    </row>
    <row r="29" spans="2:14" customFormat="1" ht="15.75">
      <c r="B29" s="56" t="s">
        <v>261</v>
      </c>
      <c r="C29" s="86"/>
      <c r="D29" s="86"/>
      <c r="E29" s="86"/>
      <c r="F29" s="86"/>
      <c r="G29" s="86"/>
      <c r="H29" s="89">
        <v>9543747.5899999999</v>
      </c>
      <c r="I29" s="89"/>
      <c r="J29" s="89"/>
      <c r="K29" s="89">
        <v>65706.64</v>
      </c>
      <c r="L29" s="114"/>
      <c r="M29" s="114"/>
      <c r="N29" s="114">
        <v>0.1</v>
      </c>
    </row>
    <row r="30" spans="2:14" customFormat="1" ht="15.75">
      <c r="B30" s="59" t="s">
        <v>473</v>
      </c>
      <c r="C30" s="88">
        <v>1146927</v>
      </c>
      <c r="D30" s="88" t="s">
        <v>142</v>
      </c>
      <c r="E30" s="88">
        <v>1733</v>
      </c>
      <c r="F30" s="88" t="s">
        <v>580</v>
      </c>
      <c r="G30" s="88" t="s">
        <v>165</v>
      </c>
      <c r="H30" s="123">
        <v>51870</v>
      </c>
      <c r="I30" s="123">
        <v>3525.14</v>
      </c>
      <c r="J30" s="123">
        <v>0</v>
      </c>
      <c r="K30" s="123">
        <v>1828.49</v>
      </c>
      <c r="L30" s="118">
        <v>0</v>
      </c>
      <c r="M30" s="118">
        <f t="shared" ref="M30:M39" si="1">K30/$K$11</f>
        <v>1.491277791869168E-2</v>
      </c>
      <c r="N30" s="118">
        <v>2.8000000000000004E-3</v>
      </c>
    </row>
    <row r="31" spans="2:14" customFormat="1" ht="15.75">
      <c r="B31" s="59" t="s">
        <v>474</v>
      </c>
      <c r="C31" s="88">
        <v>1145093</v>
      </c>
      <c r="D31" s="88" t="s">
        <v>142</v>
      </c>
      <c r="E31" s="88">
        <v>1734</v>
      </c>
      <c r="F31" s="88" t="s">
        <v>580</v>
      </c>
      <c r="G31" s="88" t="s">
        <v>165</v>
      </c>
      <c r="H31" s="123">
        <v>626500</v>
      </c>
      <c r="I31" s="123">
        <v>330.15</v>
      </c>
      <c r="J31" s="123">
        <v>0</v>
      </c>
      <c r="K31" s="123">
        <v>2068.39</v>
      </c>
      <c r="L31" s="118">
        <v>0</v>
      </c>
      <c r="M31" s="118">
        <f t="shared" si="1"/>
        <v>1.6869351606649576E-2</v>
      </c>
      <c r="N31" s="118">
        <v>3.0999999999999999E-3</v>
      </c>
    </row>
    <row r="32" spans="2:14" customFormat="1" ht="15.75">
      <c r="B32" s="59" t="s">
        <v>475</v>
      </c>
      <c r="C32" s="88">
        <v>1150606</v>
      </c>
      <c r="D32" s="88" t="s">
        <v>142</v>
      </c>
      <c r="E32" s="88">
        <v>1747</v>
      </c>
      <c r="F32" s="88" t="s">
        <v>580</v>
      </c>
      <c r="G32" s="88" t="s">
        <v>165</v>
      </c>
      <c r="H32" s="123">
        <v>3001450</v>
      </c>
      <c r="I32" s="123">
        <v>354.22</v>
      </c>
      <c r="J32" s="123">
        <v>0</v>
      </c>
      <c r="K32" s="123">
        <v>10631.74</v>
      </c>
      <c r="L32" s="118">
        <v>0</v>
      </c>
      <c r="M32" s="118">
        <f t="shared" si="1"/>
        <v>8.67102240150458E-2</v>
      </c>
      <c r="N32" s="118">
        <v>1.6200000000000003E-2</v>
      </c>
    </row>
    <row r="33" spans="2:14" customFormat="1" ht="15.75">
      <c r="B33" s="59" t="s">
        <v>476</v>
      </c>
      <c r="C33" s="88">
        <v>1150499</v>
      </c>
      <c r="D33" s="88" t="s">
        <v>142</v>
      </c>
      <c r="E33" s="88">
        <v>1747</v>
      </c>
      <c r="F33" s="88" t="s">
        <v>580</v>
      </c>
      <c r="G33" s="88" t="s">
        <v>165</v>
      </c>
      <c r="H33" s="123">
        <v>907361</v>
      </c>
      <c r="I33" s="123">
        <v>330.01</v>
      </c>
      <c r="J33" s="123">
        <v>0</v>
      </c>
      <c r="K33" s="123">
        <v>2994.38</v>
      </c>
      <c r="L33" s="118">
        <v>0</v>
      </c>
      <c r="M33" s="118">
        <f t="shared" si="1"/>
        <v>2.4421530303240378E-2</v>
      </c>
      <c r="N33" s="118">
        <v>4.5999999999999999E-3</v>
      </c>
    </row>
    <row r="34" spans="2:14" customFormat="1" ht="15.75">
      <c r="B34" s="59" t="s">
        <v>477</v>
      </c>
      <c r="C34" s="88">
        <v>1147958</v>
      </c>
      <c r="D34" s="88" t="s">
        <v>142</v>
      </c>
      <c r="E34" s="88">
        <v>1750</v>
      </c>
      <c r="F34" s="88" t="s">
        <v>580</v>
      </c>
      <c r="G34" s="88" t="s">
        <v>165</v>
      </c>
      <c r="H34" s="123">
        <v>3123490.49</v>
      </c>
      <c r="I34" s="123">
        <v>355.06</v>
      </c>
      <c r="J34" s="123">
        <v>0</v>
      </c>
      <c r="K34" s="123">
        <v>11090.27</v>
      </c>
      <c r="L34" s="118">
        <v>0</v>
      </c>
      <c r="M34" s="118">
        <f t="shared" si="1"/>
        <v>9.0449897767189757E-2</v>
      </c>
      <c r="N34" s="118">
        <v>1.6899999999999998E-2</v>
      </c>
    </row>
    <row r="35" spans="2:14" customFormat="1" ht="15.75">
      <c r="B35" s="59" t="s">
        <v>478</v>
      </c>
      <c r="C35" s="88">
        <v>1148030</v>
      </c>
      <c r="D35" s="88" t="s">
        <v>142</v>
      </c>
      <c r="E35" s="88">
        <v>1750</v>
      </c>
      <c r="F35" s="88" t="s">
        <v>580</v>
      </c>
      <c r="G35" s="88" t="s">
        <v>165</v>
      </c>
      <c r="H35" s="123">
        <v>222596</v>
      </c>
      <c r="I35" s="123">
        <v>3574.68</v>
      </c>
      <c r="J35" s="123">
        <v>0</v>
      </c>
      <c r="K35" s="123">
        <v>7957.1</v>
      </c>
      <c r="L35" s="118">
        <v>0</v>
      </c>
      <c r="M35" s="118">
        <f t="shared" si="1"/>
        <v>6.4896425562525131E-2</v>
      </c>
      <c r="N35" s="118">
        <v>1.21E-2</v>
      </c>
    </row>
    <row r="36" spans="2:14" customFormat="1" ht="15.75">
      <c r="B36" s="59" t="s">
        <v>479</v>
      </c>
      <c r="C36" s="88">
        <v>1148477</v>
      </c>
      <c r="D36" s="88" t="s">
        <v>142</v>
      </c>
      <c r="E36" s="88">
        <v>1750</v>
      </c>
      <c r="F36" s="88" t="s">
        <v>580</v>
      </c>
      <c r="G36" s="88" t="s">
        <v>165</v>
      </c>
      <c r="H36" s="123">
        <v>8360</v>
      </c>
      <c r="I36" s="123">
        <v>3568.84</v>
      </c>
      <c r="J36" s="123">
        <v>0</v>
      </c>
      <c r="K36" s="123">
        <v>298.36</v>
      </c>
      <c r="L36" s="118">
        <v>0</v>
      </c>
      <c r="M36" s="118">
        <f t="shared" si="1"/>
        <v>2.4333610902005755E-3</v>
      </c>
      <c r="N36" s="118">
        <v>5.0000000000000001E-4</v>
      </c>
    </row>
    <row r="37" spans="2:14" customFormat="1" ht="15.75">
      <c r="B37" s="59" t="s">
        <v>480</v>
      </c>
      <c r="C37" s="88">
        <v>1145960</v>
      </c>
      <c r="D37" s="88" t="s">
        <v>142</v>
      </c>
      <c r="E37" s="88">
        <v>1733</v>
      </c>
      <c r="F37" s="88" t="s">
        <v>580</v>
      </c>
      <c r="G37" s="88" t="s">
        <v>165</v>
      </c>
      <c r="H37" s="123">
        <v>391477.1</v>
      </c>
      <c r="I37" s="123">
        <v>3556.21</v>
      </c>
      <c r="J37" s="123">
        <v>0</v>
      </c>
      <c r="K37" s="123">
        <v>13921.75</v>
      </c>
      <c r="L37" s="118">
        <v>0</v>
      </c>
      <c r="M37" s="118">
        <f t="shared" si="1"/>
        <v>0.11354285010557669</v>
      </c>
      <c r="N37" s="118">
        <v>2.12E-2</v>
      </c>
    </row>
    <row r="38" spans="2:14" customFormat="1" ht="15.75">
      <c r="B38" s="59" t="s">
        <v>481</v>
      </c>
      <c r="C38" s="88">
        <v>1143791</v>
      </c>
      <c r="D38" s="88" t="s">
        <v>142</v>
      </c>
      <c r="E38" s="88">
        <v>1734</v>
      </c>
      <c r="F38" s="88" t="s">
        <v>580</v>
      </c>
      <c r="G38" s="88" t="s">
        <v>165</v>
      </c>
      <c r="H38" s="123">
        <v>879895</v>
      </c>
      <c r="I38" s="123">
        <v>356.06</v>
      </c>
      <c r="J38" s="123">
        <v>0</v>
      </c>
      <c r="K38" s="123">
        <v>3132.95</v>
      </c>
      <c r="L38" s="118">
        <v>0</v>
      </c>
      <c r="M38" s="118">
        <f t="shared" si="1"/>
        <v>2.5551677931170035E-2</v>
      </c>
      <c r="N38" s="118">
        <v>4.7999999999999996E-3</v>
      </c>
    </row>
    <row r="39" spans="2:14" customFormat="1" ht="15.75">
      <c r="B39" s="59" t="s">
        <v>482</v>
      </c>
      <c r="C39" s="88">
        <v>1144690</v>
      </c>
      <c r="D39" s="88" t="s">
        <v>142</v>
      </c>
      <c r="E39" s="88">
        <v>1734</v>
      </c>
      <c r="F39" s="88" t="s">
        <v>580</v>
      </c>
      <c r="G39" s="88" t="s">
        <v>165</v>
      </c>
      <c r="H39" s="123">
        <v>330748</v>
      </c>
      <c r="I39" s="123">
        <v>3562.6</v>
      </c>
      <c r="J39" s="123">
        <v>0</v>
      </c>
      <c r="K39" s="123">
        <v>11783.23</v>
      </c>
      <c r="L39" s="118">
        <v>0</v>
      </c>
      <c r="M39" s="118">
        <f t="shared" si="1"/>
        <v>9.6101533043585347E-2</v>
      </c>
      <c r="N39" s="118">
        <v>1.7899999999999999E-2</v>
      </c>
    </row>
    <row r="40" spans="2:14" customFormat="1" ht="15.75">
      <c r="B40" s="56" t="s">
        <v>262</v>
      </c>
      <c r="C40" s="86"/>
      <c r="D40" s="86"/>
      <c r="E40" s="86"/>
      <c r="F40" s="86"/>
      <c r="G40" s="86"/>
      <c r="H40" s="89"/>
      <c r="I40" s="89"/>
      <c r="J40" s="89"/>
      <c r="K40" s="89"/>
      <c r="L40" s="114"/>
      <c r="M40" s="114"/>
      <c r="N40" s="114"/>
    </row>
    <row r="41" spans="2:14" customFormat="1" ht="15.75">
      <c r="B41" s="59" t="s">
        <v>267</v>
      </c>
      <c r="C41" s="88"/>
      <c r="D41" s="88"/>
      <c r="E41" s="88"/>
      <c r="F41" s="88"/>
      <c r="G41" s="88"/>
      <c r="H41" s="123"/>
      <c r="I41" s="123"/>
      <c r="J41" s="123">
        <v>0</v>
      </c>
      <c r="K41" s="123"/>
      <c r="L41" s="118"/>
      <c r="M41" s="118">
        <v>0</v>
      </c>
      <c r="N41" s="118"/>
    </row>
    <row r="42" spans="2:14" customFormat="1" ht="15.75">
      <c r="B42" s="56" t="s">
        <v>72</v>
      </c>
      <c r="C42" s="86"/>
      <c r="D42" s="86"/>
      <c r="E42" s="86"/>
      <c r="F42" s="86"/>
      <c r="G42" s="86"/>
      <c r="H42" s="89"/>
      <c r="I42" s="89"/>
      <c r="J42" s="89"/>
      <c r="K42" s="89"/>
      <c r="L42" s="114"/>
      <c r="M42" s="114"/>
      <c r="N42" s="114"/>
    </row>
    <row r="43" spans="2:14" customFormat="1" ht="15.75">
      <c r="B43" s="59" t="s">
        <v>267</v>
      </c>
      <c r="C43" s="88"/>
      <c r="D43" s="88"/>
      <c r="E43" s="88"/>
      <c r="F43" s="88"/>
      <c r="G43" s="88"/>
      <c r="H43" s="123"/>
      <c r="I43" s="123"/>
      <c r="J43" s="123">
        <v>0</v>
      </c>
      <c r="K43" s="123"/>
      <c r="L43" s="118"/>
      <c r="M43" s="118">
        <v>0</v>
      </c>
      <c r="N43" s="118"/>
    </row>
    <row r="44" spans="2:14" customFormat="1" ht="15.75">
      <c r="B44" s="56" t="s">
        <v>82</v>
      </c>
      <c r="C44" s="86"/>
      <c r="D44" s="86"/>
      <c r="E44" s="86"/>
      <c r="F44" s="86"/>
      <c r="G44" s="86"/>
      <c r="H44" s="89"/>
      <c r="I44" s="89"/>
      <c r="J44" s="89"/>
      <c r="K44" s="89"/>
      <c r="L44" s="114"/>
      <c r="M44" s="114"/>
      <c r="N44" s="114"/>
    </row>
    <row r="45" spans="2:14" customFormat="1" ht="15.75">
      <c r="B45" s="59" t="s">
        <v>267</v>
      </c>
      <c r="C45" s="88"/>
      <c r="D45" s="88"/>
      <c r="E45" s="88"/>
      <c r="F45" s="88"/>
      <c r="G45" s="88"/>
      <c r="H45" s="123"/>
      <c r="I45" s="123"/>
      <c r="J45" s="123">
        <v>0</v>
      </c>
      <c r="K45" s="123"/>
      <c r="L45" s="118"/>
      <c r="M45" s="118">
        <v>0</v>
      </c>
      <c r="N45" s="118"/>
    </row>
    <row r="46" spans="2:14" customFormat="1" ht="15.75">
      <c r="B46" s="56" t="s">
        <v>231</v>
      </c>
      <c r="C46" s="86"/>
      <c r="D46" s="86"/>
      <c r="E46" s="86"/>
      <c r="F46" s="86"/>
      <c r="G46" s="86"/>
      <c r="H46" s="89">
        <f>H47</f>
        <v>200851.25</v>
      </c>
      <c r="I46" s="89"/>
      <c r="J46" s="89">
        <f>J47</f>
        <v>84.995999999999995</v>
      </c>
      <c r="K46" s="89">
        <v>38663</v>
      </c>
      <c r="L46" s="114"/>
      <c r="M46" s="114"/>
      <c r="N46" s="114">
        <v>5.8900000000000001E-2</v>
      </c>
    </row>
    <row r="47" spans="2:14" customFormat="1" ht="15.75">
      <c r="B47" s="56" t="s">
        <v>263</v>
      </c>
      <c r="C47" s="86"/>
      <c r="D47" s="86"/>
      <c r="E47" s="86"/>
      <c r="F47" s="86"/>
      <c r="G47" s="86"/>
      <c r="H47" s="89">
        <f>SUM(H48:H64)</f>
        <v>200851.25</v>
      </c>
      <c r="I47" s="89"/>
      <c r="J47" s="89">
        <f>SUM(J48:J64)</f>
        <v>84.995999999999995</v>
      </c>
      <c r="K47" s="89">
        <v>38663</v>
      </c>
      <c r="L47" s="114"/>
      <c r="M47" s="114"/>
      <c r="N47" s="114">
        <v>5.8900000000000001E-2</v>
      </c>
    </row>
    <row r="48" spans="2:14" customFormat="1" ht="15.75">
      <c r="B48" s="59" t="s">
        <v>267</v>
      </c>
      <c r="C48" s="88"/>
      <c r="D48" s="88"/>
      <c r="E48" s="88"/>
      <c r="F48" s="88"/>
      <c r="G48" s="88"/>
      <c r="H48" s="123"/>
      <c r="I48" s="123"/>
      <c r="J48" s="123">
        <v>0</v>
      </c>
      <c r="K48" s="123"/>
      <c r="L48" s="118"/>
      <c r="M48" s="118">
        <f t="shared" ref="M48:M64" si="2">K48/$K$11</f>
        <v>0</v>
      </c>
      <c r="N48" s="118"/>
    </row>
    <row r="49" spans="2:14" customFormat="1" ht="15.75">
      <c r="B49" s="59" t="s">
        <v>483</v>
      </c>
      <c r="C49" s="88" t="s">
        <v>484</v>
      </c>
      <c r="D49" s="88" t="s">
        <v>381</v>
      </c>
      <c r="E49" s="88"/>
      <c r="F49" s="88" t="s">
        <v>461</v>
      </c>
      <c r="G49" s="88" t="s">
        <v>164</v>
      </c>
      <c r="H49" s="123">
        <v>7171</v>
      </c>
      <c r="I49" s="123">
        <v>12542</v>
      </c>
      <c r="J49" s="123">
        <v>0</v>
      </c>
      <c r="K49" s="123">
        <v>3108.28</v>
      </c>
      <c r="L49" s="118">
        <v>0</v>
      </c>
      <c r="M49" s="118">
        <f t="shared" si="2"/>
        <v>2.5350474626118263E-2</v>
      </c>
      <c r="N49" s="118">
        <v>4.6999999999999993E-3</v>
      </c>
    </row>
    <row r="50" spans="2:14">
      <c r="B50" s="59" t="s">
        <v>485</v>
      </c>
      <c r="C50" s="88" t="s">
        <v>486</v>
      </c>
      <c r="D50" s="88" t="s">
        <v>381</v>
      </c>
      <c r="E50" s="88"/>
      <c r="F50" s="88" t="s">
        <v>461</v>
      </c>
      <c r="G50" s="88" t="s">
        <v>164</v>
      </c>
      <c r="H50" s="123">
        <v>21177</v>
      </c>
      <c r="I50" s="123">
        <v>6298</v>
      </c>
      <c r="J50" s="123">
        <v>0</v>
      </c>
      <c r="K50" s="123">
        <v>4609.3599999999997</v>
      </c>
      <c r="L50" s="118">
        <v>0</v>
      </c>
      <c r="M50" s="118">
        <f t="shared" si="2"/>
        <v>3.7592965795438138E-2</v>
      </c>
      <c r="N50" s="118">
        <v>6.9999999999999993E-3</v>
      </c>
    </row>
    <row r="51" spans="2:14">
      <c r="B51" s="59" t="s">
        <v>487</v>
      </c>
      <c r="C51" s="88" t="s">
        <v>488</v>
      </c>
      <c r="D51" s="88" t="s">
        <v>381</v>
      </c>
      <c r="E51" s="88"/>
      <c r="F51" s="88" t="s">
        <v>461</v>
      </c>
      <c r="G51" s="88" t="s">
        <v>164</v>
      </c>
      <c r="H51" s="123">
        <v>3951</v>
      </c>
      <c r="I51" s="123">
        <v>3271</v>
      </c>
      <c r="J51" s="123">
        <v>0</v>
      </c>
      <c r="K51" s="123">
        <v>446.64</v>
      </c>
      <c r="L51" s="118">
        <v>0</v>
      </c>
      <c r="M51" s="118">
        <f t="shared" si="2"/>
        <v>3.6427014255502911E-3</v>
      </c>
      <c r="N51" s="118">
        <v>7.000000000000001E-4</v>
      </c>
    </row>
    <row r="52" spans="2:14">
      <c r="B52" s="59" t="s">
        <v>489</v>
      </c>
      <c r="C52" s="88" t="s">
        <v>490</v>
      </c>
      <c r="D52" s="88" t="s">
        <v>381</v>
      </c>
      <c r="E52" s="88"/>
      <c r="F52" s="88" t="s">
        <v>461</v>
      </c>
      <c r="G52" s="88" t="s">
        <v>164</v>
      </c>
      <c r="H52" s="123">
        <v>54300</v>
      </c>
      <c r="I52" s="123">
        <v>3078</v>
      </c>
      <c r="J52" s="123">
        <v>3.1709999999999998</v>
      </c>
      <c r="K52" s="123">
        <v>5779.37</v>
      </c>
      <c r="L52" s="118">
        <v>0</v>
      </c>
      <c r="M52" s="118">
        <f t="shared" si="2"/>
        <v>4.7135320029067229E-2</v>
      </c>
      <c r="N52" s="118">
        <v>8.8000000000000005E-3</v>
      </c>
    </row>
    <row r="53" spans="2:14">
      <c r="B53" s="59" t="s">
        <v>491</v>
      </c>
      <c r="C53" s="88" t="s">
        <v>492</v>
      </c>
      <c r="D53" s="88" t="s">
        <v>381</v>
      </c>
      <c r="E53" s="88"/>
      <c r="F53" s="88" t="s">
        <v>461</v>
      </c>
      <c r="G53" s="88" t="s">
        <v>164</v>
      </c>
      <c r="H53" s="123">
        <v>26788</v>
      </c>
      <c r="I53" s="123">
        <v>2928</v>
      </c>
      <c r="J53" s="123">
        <v>0</v>
      </c>
      <c r="K53" s="123">
        <v>2710.72</v>
      </c>
      <c r="L53" s="118">
        <v>0</v>
      </c>
      <c r="M53" s="118">
        <f t="shared" si="2"/>
        <v>2.2108059305632467E-2</v>
      </c>
      <c r="N53" s="118">
        <v>4.0999999999999995E-3</v>
      </c>
    </row>
    <row r="54" spans="2:14">
      <c r="B54" s="59" t="s">
        <v>495</v>
      </c>
      <c r="C54" s="88" t="s">
        <v>496</v>
      </c>
      <c r="D54" s="88" t="s">
        <v>381</v>
      </c>
      <c r="E54" s="88"/>
      <c r="F54" s="88" t="s">
        <v>461</v>
      </c>
      <c r="G54" s="88" t="s">
        <v>164</v>
      </c>
      <c r="H54" s="123">
        <v>7267.5</v>
      </c>
      <c r="I54" s="123">
        <v>10186</v>
      </c>
      <c r="J54" s="123">
        <v>12.538</v>
      </c>
      <c r="K54" s="123">
        <v>2570.9</v>
      </c>
      <c r="L54" s="118">
        <v>1E-4</v>
      </c>
      <c r="M54" s="118">
        <f t="shared" si="2"/>
        <v>2.0967716941938126E-2</v>
      </c>
      <c r="N54" s="118">
        <v>3.9000000000000003E-3</v>
      </c>
    </row>
    <row r="55" spans="2:14">
      <c r="B55" s="59" t="s">
        <v>497</v>
      </c>
      <c r="C55" s="88" t="s">
        <v>498</v>
      </c>
      <c r="D55" s="88" t="s">
        <v>381</v>
      </c>
      <c r="E55" s="88"/>
      <c r="F55" s="88" t="s">
        <v>461</v>
      </c>
      <c r="G55" s="88" t="s">
        <v>164</v>
      </c>
      <c r="H55" s="123">
        <v>20376</v>
      </c>
      <c r="I55" s="123">
        <v>2940</v>
      </c>
      <c r="J55" s="123">
        <v>0</v>
      </c>
      <c r="K55" s="123">
        <v>2070.33</v>
      </c>
      <c r="L55" s="118">
        <v>0</v>
      </c>
      <c r="M55" s="118">
        <f t="shared" si="2"/>
        <v>1.6885173836556366E-2</v>
      </c>
      <c r="N55" s="118">
        <v>3.2000000000000002E-3</v>
      </c>
    </row>
    <row r="56" spans="2:14">
      <c r="B56" s="59" t="s">
        <v>499</v>
      </c>
      <c r="C56" s="88" t="s">
        <v>500</v>
      </c>
      <c r="D56" s="88" t="s">
        <v>384</v>
      </c>
      <c r="E56" s="88"/>
      <c r="F56" s="88" t="s">
        <v>461</v>
      </c>
      <c r="G56" s="88" t="s">
        <v>164</v>
      </c>
      <c r="H56" s="123">
        <v>3665.25</v>
      </c>
      <c r="I56" s="123">
        <v>12922</v>
      </c>
      <c r="J56" s="123">
        <v>0</v>
      </c>
      <c r="K56" s="123">
        <v>1636.84</v>
      </c>
      <c r="L56" s="118">
        <v>0</v>
      </c>
      <c r="M56" s="118">
        <f t="shared" si="2"/>
        <v>1.3349721031250534E-2</v>
      </c>
      <c r="N56" s="118">
        <v>2.5000000000000001E-3</v>
      </c>
    </row>
    <row r="57" spans="2:14">
      <c r="B57" s="59" t="s">
        <v>501</v>
      </c>
      <c r="C57" s="88" t="s">
        <v>502</v>
      </c>
      <c r="D57" s="88" t="s">
        <v>381</v>
      </c>
      <c r="E57" s="88"/>
      <c r="F57" s="88" t="s">
        <v>461</v>
      </c>
      <c r="G57" s="88" t="s">
        <v>164</v>
      </c>
      <c r="H57" s="123">
        <v>1810</v>
      </c>
      <c r="I57" s="123">
        <v>28510</v>
      </c>
      <c r="J57" s="123">
        <v>4.0599999999999996</v>
      </c>
      <c r="K57" s="123">
        <v>1787.46</v>
      </c>
      <c r="L57" s="118">
        <v>0</v>
      </c>
      <c r="M57" s="118">
        <f t="shared" si="2"/>
        <v>1.4578145911951737E-2</v>
      </c>
      <c r="N57" s="118">
        <v>2.7000000000000001E-3</v>
      </c>
    </row>
    <row r="58" spans="2:14">
      <c r="B58" s="59" t="s">
        <v>503</v>
      </c>
      <c r="C58" s="88" t="s">
        <v>504</v>
      </c>
      <c r="D58" s="88" t="s">
        <v>381</v>
      </c>
      <c r="E58" s="88"/>
      <c r="F58" s="88" t="s">
        <v>461</v>
      </c>
      <c r="G58" s="88" t="s">
        <v>164</v>
      </c>
      <c r="H58" s="123">
        <v>5429.5</v>
      </c>
      <c r="I58" s="123">
        <v>32186</v>
      </c>
      <c r="J58" s="123">
        <v>22.094999999999999</v>
      </c>
      <c r="K58" s="123">
        <v>6061.59</v>
      </c>
      <c r="L58" s="118">
        <v>0</v>
      </c>
      <c r="M58" s="118">
        <f t="shared" si="2"/>
        <v>4.9437046691074224E-2</v>
      </c>
      <c r="N58" s="118">
        <v>9.1999999999999998E-3</v>
      </c>
    </row>
    <row r="59" spans="2:14">
      <c r="B59" s="59" t="s">
        <v>505</v>
      </c>
      <c r="C59" s="88" t="s">
        <v>506</v>
      </c>
      <c r="D59" s="88" t="s">
        <v>381</v>
      </c>
      <c r="E59" s="88"/>
      <c r="F59" s="88" t="s">
        <v>461</v>
      </c>
      <c r="G59" s="88" t="s">
        <v>164</v>
      </c>
      <c r="H59" s="123">
        <v>3620</v>
      </c>
      <c r="I59" s="123">
        <v>5825</v>
      </c>
      <c r="J59" s="123">
        <v>0</v>
      </c>
      <c r="K59" s="123">
        <v>728.75</v>
      </c>
      <c r="L59" s="118">
        <v>0</v>
      </c>
      <c r="M59" s="118">
        <f t="shared" si="2"/>
        <v>5.9435309508099922E-3</v>
      </c>
      <c r="N59" s="118">
        <v>1.1000000000000001E-3</v>
      </c>
    </row>
    <row r="60" spans="2:14">
      <c r="B60" s="59" t="s">
        <v>507</v>
      </c>
      <c r="C60" s="88" t="s">
        <v>508</v>
      </c>
      <c r="D60" s="88" t="s">
        <v>381</v>
      </c>
      <c r="E60" s="88"/>
      <c r="F60" s="88" t="s">
        <v>461</v>
      </c>
      <c r="G60" s="88" t="s">
        <v>164</v>
      </c>
      <c r="H60" s="123">
        <v>9973</v>
      </c>
      <c r="I60" s="123">
        <v>6004</v>
      </c>
      <c r="J60" s="123">
        <v>43.131999999999998</v>
      </c>
      <c r="K60" s="123">
        <v>2112.5100000000002</v>
      </c>
      <c r="L60" s="118">
        <v>0</v>
      </c>
      <c r="M60" s="118">
        <f t="shared" si="2"/>
        <v>1.7229185000199817E-2</v>
      </c>
      <c r="N60" s="118">
        <v>3.2000000000000002E-3</v>
      </c>
    </row>
    <row r="61" spans="2:14">
      <c r="B61" s="59" t="s">
        <v>509</v>
      </c>
      <c r="C61" s="88" t="s">
        <v>510</v>
      </c>
      <c r="D61" s="88" t="s">
        <v>381</v>
      </c>
      <c r="E61" s="88"/>
      <c r="F61" s="88" t="s">
        <v>461</v>
      </c>
      <c r="G61" s="88" t="s">
        <v>164</v>
      </c>
      <c r="H61" s="123">
        <v>7240</v>
      </c>
      <c r="I61" s="123">
        <v>6462</v>
      </c>
      <c r="J61" s="123">
        <v>0</v>
      </c>
      <c r="K61" s="123">
        <v>1616.89</v>
      </c>
      <c r="L61" s="118">
        <v>0</v>
      </c>
      <c r="M61" s="118">
        <f t="shared" si="2"/>
        <v>1.3187013048446201E-2</v>
      </c>
      <c r="N61" s="118">
        <v>2.5000000000000001E-3</v>
      </c>
    </row>
    <row r="62" spans="2:14">
      <c r="B62" s="59" t="s">
        <v>511</v>
      </c>
      <c r="C62" s="88" t="s">
        <v>512</v>
      </c>
      <c r="D62" s="88" t="s">
        <v>381</v>
      </c>
      <c r="E62" s="88"/>
      <c r="F62" s="88" t="s">
        <v>461</v>
      </c>
      <c r="G62" s="88" t="s">
        <v>164</v>
      </c>
      <c r="H62" s="123">
        <v>10786</v>
      </c>
      <c r="I62" s="123">
        <v>4487</v>
      </c>
      <c r="J62" s="123">
        <v>0</v>
      </c>
      <c r="K62" s="123">
        <v>1672.59</v>
      </c>
      <c r="L62" s="118">
        <v>0</v>
      </c>
      <c r="M62" s="118">
        <f t="shared" si="2"/>
        <v>1.3641290474120459E-2</v>
      </c>
      <c r="N62" s="118">
        <v>2.5000000000000001E-3</v>
      </c>
    </row>
    <row r="63" spans="2:14">
      <c r="B63" s="59" t="s">
        <v>513</v>
      </c>
      <c r="C63" s="88" t="s">
        <v>514</v>
      </c>
      <c r="D63" s="88" t="s">
        <v>381</v>
      </c>
      <c r="E63" s="88"/>
      <c r="F63" s="88" t="s">
        <v>461</v>
      </c>
      <c r="G63" s="88" t="s">
        <v>164</v>
      </c>
      <c r="H63" s="123">
        <v>6347</v>
      </c>
      <c r="I63" s="123">
        <v>2892</v>
      </c>
      <c r="J63" s="123">
        <v>0</v>
      </c>
      <c r="K63" s="123">
        <v>634.37</v>
      </c>
      <c r="L63" s="118">
        <v>0</v>
      </c>
      <c r="M63" s="118">
        <f t="shared" si="2"/>
        <v>5.1737876216333923E-3</v>
      </c>
      <c r="N63" s="118">
        <v>1E-3</v>
      </c>
    </row>
    <row r="64" spans="2:14">
      <c r="B64" s="59" t="s">
        <v>515</v>
      </c>
      <c r="C64" s="88" t="s">
        <v>516</v>
      </c>
      <c r="D64" s="88" t="s">
        <v>381</v>
      </c>
      <c r="E64" s="88"/>
      <c r="F64" s="88" t="s">
        <v>461</v>
      </c>
      <c r="G64" s="88" t="s">
        <v>164</v>
      </c>
      <c r="H64" s="123">
        <v>10950</v>
      </c>
      <c r="I64" s="123">
        <v>2950</v>
      </c>
      <c r="J64" s="123">
        <v>0</v>
      </c>
      <c r="K64" s="123">
        <v>1116.3699999999999</v>
      </c>
      <c r="L64" s="118">
        <v>0</v>
      </c>
      <c r="M64" s="118">
        <f t="shared" si="2"/>
        <v>9.1048777324950255E-3</v>
      </c>
      <c r="N64" s="118">
        <v>1.7000000000000001E-3</v>
      </c>
    </row>
    <row r="65" spans="2:14">
      <c r="B65" s="56" t="s">
        <v>264</v>
      </c>
      <c r="C65" s="86"/>
      <c r="D65" s="86"/>
      <c r="E65" s="86"/>
      <c r="F65" s="86"/>
      <c r="G65" s="86"/>
      <c r="H65" s="89"/>
      <c r="I65" s="89"/>
      <c r="J65" s="89"/>
      <c r="K65" s="89"/>
      <c r="L65" s="114"/>
      <c r="M65" s="114"/>
      <c r="N65" s="114"/>
    </row>
    <row r="66" spans="2:14">
      <c r="B66" s="59" t="s">
        <v>267</v>
      </c>
      <c r="C66" s="88"/>
      <c r="D66" s="88"/>
      <c r="E66" s="88"/>
      <c r="F66" s="88"/>
      <c r="G66" s="88"/>
      <c r="H66" s="123"/>
      <c r="I66" s="123"/>
      <c r="J66" s="123">
        <v>0</v>
      </c>
      <c r="K66" s="123"/>
      <c r="L66" s="118"/>
      <c r="M66" s="118">
        <v>0</v>
      </c>
      <c r="N66" s="118"/>
    </row>
    <row r="67" spans="2:14">
      <c r="B67" s="56" t="s">
        <v>72</v>
      </c>
      <c r="C67" s="86"/>
      <c r="D67" s="86"/>
      <c r="E67" s="86"/>
      <c r="F67" s="86"/>
      <c r="G67" s="86"/>
      <c r="H67" s="89"/>
      <c r="I67" s="89"/>
      <c r="J67" s="89"/>
      <c r="K67" s="89"/>
      <c r="L67" s="114"/>
      <c r="M67" s="114"/>
      <c r="N67" s="114"/>
    </row>
    <row r="68" spans="2:14">
      <c r="B68" s="59" t="s">
        <v>267</v>
      </c>
      <c r="C68" s="88"/>
      <c r="D68" s="88"/>
      <c r="E68" s="88"/>
      <c r="F68" s="88"/>
      <c r="G68" s="88"/>
      <c r="H68" s="123"/>
      <c r="I68" s="123"/>
      <c r="J68" s="123">
        <v>0</v>
      </c>
      <c r="K68" s="123"/>
      <c r="L68" s="118"/>
      <c r="M68" s="118">
        <v>0</v>
      </c>
      <c r="N68" s="118"/>
    </row>
    <row r="69" spans="2:14">
      <c r="B69" s="56" t="s">
        <v>82</v>
      </c>
      <c r="C69" s="86"/>
      <c r="D69" s="86"/>
      <c r="E69" s="86"/>
      <c r="F69" s="86"/>
      <c r="G69" s="86"/>
      <c r="H69" s="89"/>
      <c r="I69" s="89"/>
      <c r="J69" s="89"/>
      <c r="K69" s="89"/>
      <c r="L69" s="114"/>
      <c r="M69" s="114"/>
      <c r="N69" s="114"/>
    </row>
    <row r="70" spans="2:14">
      <c r="B70" s="122" t="s">
        <v>267</v>
      </c>
      <c r="C70" s="88"/>
      <c r="D70" s="88"/>
      <c r="E70" s="88"/>
      <c r="F70" s="88"/>
      <c r="G70" s="88"/>
      <c r="H70" s="123"/>
      <c r="I70" s="123"/>
      <c r="J70" s="123">
        <v>0</v>
      </c>
      <c r="K70" s="123"/>
      <c r="L70" s="118"/>
      <c r="M70" s="118">
        <v>0</v>
      </c>
      <c r="N70" s="118"/>
    </row>
    <row r="71" spans="2:14">
      <c r="B71" s="120" t="s">
        <v>249</v>
      </c>
      <c r="D71" s="1"/>
      <c r="E71" s="1"/>
      <c r="F71" s="1"/>
      <c r="G71" s="1"/>
    </row>
    <row r="72" spans="2:14">
      <c r="B72" s="120" t="s">
        <v>133</v>
      </c>
      <c r="D72" s="1"/>
      <c r="E72" s="1"/>
      <c r="F72" s="1"/>
      <c r="G72" s="1"/>
    </row>
    <row r="73" spans="2:14">
      <c r="B73" s="120" t="s">
        <v>245</v>
      </c>
      <c r="D73" s="1"/>
      <c r="E73" s="1"/>
      <c r="F73" s="1"/>
      <c r="G73" s="1"/>
    </row>
    <row r="74" spans="2:14">
      <c r="B74" s="120" t="s">
        <v>246</v>
      </c>
      <c r="D74" s="1"/>
      <c r="E74" s="1"/>
      <c r="F74" s="1"/>
      <c r="G74" s="1"/>
    </row>
    <row r="75" spans="2:14">
      <c r="B75" s="109" t="s">
        <v>247</v>
      </c>
      <c r="D75" s="1"/>
      <c r="E75" s="1"/>
      <c r="F75" s="1"/>
      <c r="G75" s="1"/>
    </row>
    <row r="76" spans="2:14">
      <c r="B76" s="140" t="s">
        <v>256</v>
      </c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B249" s="31"/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"/>
      <c r="D251" s="1"/>
      <c r="E251" s="1"/>
      <c r="F251" s="1"/>
      <c r="G251" s="1"/>
    </row>
    <row r="252" spans="2:7"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</sheetData>
  <mergeCells count="3">
    <mergeCell ref="B6:N6"/>
    <mergeCell ref="B7:N7"/>
    <mergeCell ref="B76:N76"/>
  </mergeCells>
  <phoneticPr fontId="4" type="noConversion"/>
  <dataValidations count="1">
    <dataValidation allowBlank="1" showInputMessage="1" showErrorMessage="1" sqref="J5:J7 J10:J11 A50:A1048576 A5:I11 B77:N1048576 K5:XFD11 O50:XFD1048576 B50:L75 N50:N75 M65:M75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topLeftCell="D12" workbookViewId="0">
      <selection activeCell="P28" sqref="P2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7.5703125" style="2" customWidth="1"/>
    <col min="4" max="4" width="10.5703125" style="2" bestFit="1" customWidth="1"/>
    <col min="5" max="5" width="9.42578125" style="2" customWidth="1"/>
    <col min="6" max="6" width="9.7109375" style="1" bestFit="1" customWidth="1"/>
    <col min="7" max="7" width="5.5703125" style="1" customWidth="1"/>
    <col min="8" max="8" width="8.7109375" style="1" bestFit="1" customWidth="1"/>
    <col min="9" max="9" width="12.5703125" style="1" bestFit="1" customWidth="1"/>
    <col min="10" max="10" width="13.7109375" style="1" customWidth="1"/>
    <col min="11" max="11" width="11.85546875" style="1" customWidth="1"/>
    <col min="12" max="12" width="13.85546875" style="1" customWidth="1"/>
    <col min="13" max="15" width="11.140625" style="1" customWidth="1"/>
    <col min="16" max="16" width="21.140625" style="1" bestFit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560</v>
      </c>
    </row>
    <row r="4" spans="2:65">
      <c r="B4" s="80" t="s">
        <v>561</v>
      </c>
    </row>
    <row r="6" spans="2:65" ht="26.25" customHeight="1">
      <c r="B6" s="153" t="s">
        <v>197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5"/>
    </row>
    <row r="7" spans="2:65" ht="26.25" customHeight="1">
      <c r="B7" s="153" t="s">
        <v>112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5"/>
      <c r="BM7" s="3"/>
    </row>
    <row r="8" spans="2:65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83"/>
      <c r="D11" s="83"/>
      <c r="E11" s="83"/>
      <c r="F11" s="83"/>
      <c r="G11" s="83"/>
      <c r="H11" s="83"/>
      <c r="I11" s="83"/>
      <c r="J11" s="82">
        <v>9959.8700000000008</v>
      </c>
      <c r="K11" s="82"/>
      <c r="L11" s="82">
        <v>6465.81</v>
      </c>
      <c r="M11" s="113"/>
      <c r="N11" s="113"/>
      <c r="O11" s="113">
        <v>9.7999999999999997E-3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9"/>
      <c r="K12" s="89"/>
      <c r="L12" s="89"/>
      <c r="M12" s="114"/>
      <c r="N12" s="114"/>
      <c r="O12" s="114"/>
    </row>
    <row r="13" spans="2:65" customFormat="1" ht="15.75">
      <c r="B13" s="58" t="s">
        <v>58</v>
      </c>
      <c r="C13" s="86"/>
      <c r="D13" s="86"/>
      <c r="E13" s="86"/>
      <c r="F13" s="86"/>
      <c r="G13" s="86"/>
      <c r="H13" s="86"/>
      <c r="I13" s="86"/>
      <c r="J13" s="89"/>
      <c r="K13" s="89"/>
      <c r="L13" s="89"/>
      <c r="M13" s="114"/>
      <c r="N13" s="114"/>
      <c r="O13" s="114"/>
    </row>
    <row r="14" spans="2:65" customFormat="1" ht="15.75">
      <c r="B14" s="64" t="s">
        <v>267</v>
      </c>
      <c r="C14" s="88"/>
      <c r="D14" s="88"/>
      <c r="E14" s="88"/>
      <c r="F14" s="88"/>
      <c r="G14" s="88"/>
      <c r="H14" s="88"/>
      <c r="I14" s="88"/>
      <c r="J14" s="123"/>
      <c r="K14" s="123"/>
      <c r="L14" s="123"/>
      <c r="M14" s="118"/>
      <c r="N14" s="118"/>
      <c r="O14" s="118"/>
    </row>
    <row r="15" spans="2:65" customFormat="1" ht="15.75">
      <c r="B15" s="58" t="s">
        <v>517</v>
      </c>
      <c r="C15" s="86"/>
      <c r="D15" s="86"/>
      <c r="E15" s="86"/>
      <c r="F15" s="86"/>
      <c r="G15" s="86"/>
      <c r="H15" s="86"/>
      <c r="I15" s="86"/>
      <c r="J15" s="89"/>
      <c r="K15" s="89"/>
      <c r="L15" s="89"/>
      <c r="M15" s="114"/>
      <c r="N15" s="114"/>
      <c r="O15" s="114"/>
    </row>
    <row r="16" spans="2:65" customFormat="1" ht="15.75">
      <c r="B16" s="64" t="s">
        <v>267</v>
      </c>
      <c r="C16" s="88"/>
      <c r="D16" s="88"/>
      <c r="E16" s="88"/>
      <c r="F16" s="88"/>
      <c r="G16" s="88"/>
      <c r="H16" s="88"/>
      <c r="I16" s="88"/>
      <c r="J16" s="123"/>
      <c r="K16" s="123"/>
      <c r="L16" s="123"/>
      <c r="M16" s="118"/>
      <c r="N16" s="118"/>
      <c r="O16" s="118"/>
    </row>
    <row r="17" spans="2:16" customFormat="1" ht="15.75">
      <c r="B17" s="58" t="s">
        <v>30</v>
      </c>
      <c r="C17" s="86"/>
      <c r="D17" s="86"/>
      <c r="E17" s="86"/>
      <c r="F17" s="86"/>
      <c r="G17" s="86"/>
      <c r="H17" s="86"/>
      <c r="I17" s="86"/>
      <c r="J17" s="89"/>
      <c r="K17" s="89"/>
      <c r="L17" s="89"/>
      <c r="M17" s="114"/>
      <c r="N17" s="114"/>
      <c r="O17" s="114"/>
    </row>
    <row r="18" spans="2:16" customFormat="1" ht="15.75">
      <c r="B18" s="64" t="s">
        <v>267</v>
      </c>
      <c r="C18" s="88"/>
      <c r="D18" s="88"/>
      <c r="E18" s="88"/>
      <c r="F18" s="88"/>
      <c r="G18" s="88"/>
      <c r="H18" s="88"/>
      <c r="I18" s="88"/>
      <c r="J18" s="123"/>
      <c r="K18" s="123"/>
      <c r="L18" s="123"/>
      <c r="M18" s="118"/>
      <c r="N18" s="118"/>
      <c r="O18" s="118"/>
    </row>
    <row r="19" spans="2:16" customFormat="1" ht="15.75">
      <c r="B19" s="58" t="s">
        <v>72</v>
      </c>
      <c r="C19" s="86"/>
      <c r="D19" s="86"/>
      <c r="E19" s="86"/>
      <c r="F19" s="86"/>
      <c r="G19" s="86"/>
      <c r="H19" s="86"/>
      <c r="I19" s="86"/>
      <c r="J19" s="89"/>
      <c r="K19" s="89"/>
      <c r="L19" s="89"/>
      <c r="M19" s="114"/>
      <c r="N19" s="114"/>
      <c r="O19" s="114"/>
    </row>
    <row r="20" spans="2:16" customFormat="1" ht="15.75">
      <c r="B20" s="64" t="s">
        <v>267</v>
      </c>
      <c r="C20" s="88"/>
      <c r="D20" s="88"/>
      <c r="E20" s="88"/>
      <c r="F20" s="88"/>
      <c r="G20" s="88"/>
      <c r="H20" s="88"/>
      <c r="I20" s="88"/>
      <c r="J20" s="123"/>
      <c r="K20" s="123"/>
      <c r="L20" s="123"/>
      <c r="M20" s="118"/>
      <c r="N20" s="118"/>
      <c r="O20" s="118"/>
    </row>
    <row r="21" spans="2:16" customFormat="1" ht="15.75">
      <c r="B21" s="58" t="s">
        <v>231</v>
      </c>
      <c r="C21" s="86"/>
      <c r="D21" s="86"/>
      <c r="E21" s="86"/>
      <c r="F21" s="86"/>
      <c r="G21" s="86"/>
      <c r="H21" s="86"/>
      <c r="I21" s="86"/>
      <c r="J21" s="89">
        <v>9959.8700000000008</v>
      </c>
      <c r="K21" s="89"/>
      <c r="L21" s="89">
        <v>6465.81</v>
      </c>
      <c r="M21" s="114"/>
      <c r="N21" s="114"/>
      <c r="O21" s="114">
        <v>9.7999999999999997E-3</v>
      </c>
    </row>
    <row r="22" spans="2:16" customFormat="1" ht="15.75">
      <c r="B22" s="58" t="s">
        <v>58</v>
      </c>
      <c r="C22" s="86"/>
      <c r="D22" s="86"/>
      <c r="E22" s="86"/>
      <c r="F22" s="86"/>
      <c r="G22" s="86"/>
      <c r="H22" s="86"/>
      <c r="I22" s="86"/>
      <c r="J22" s="89"/>
      <c r="K22" s="89"/>
      <c r="L22" s="89"/>
      <c r="M22" s="114"/>
      <c r="N22" s="114"/>
      <c r="O22" s="114"/>
    </row>
    <row r="23" spans="2:16" customFormat="1" ht="15.75">
      <c r="B23" s="64" t="s">
        <v>267</v>
      </c>
      <c r="C23" s="88"/>
      <c r="D23" s="88"/>
      <c r="E23" s="88"/>
      <c r="F23" s="88"/>
      <c r="G23" s="88"/>
      <c r="H23" s="88"/>
      <c r="I23" s="88"/>
      <c r="J23" s="123"/>
      <c r="K23" s="123"/>
      <c r="L23" s="123"/>
      <c r="M23" s="118"/>
      <c r="N23" s="118"/>
      <c r="O23" s="118"/>
    </row>
    <row r="24" spans="2:16" customFormat="1" ht="15.75">
      <c r="B24" s="58" t="s">
        <v>517</v>
      </c>
      <c r="C24" s="86"/>
      <c r="D24" s="86"/>
      <c r="E24" s="86"/>
      <c r="F24" s="86"/>
      <c r="G24" s="86"/>
      <c r="H24" s="86"/>
      <c r="I24" s="86"/>
      <c r="J24" s="89"/>
      <c r="K24" s="89"/>
      <c r="L24" s="89"/>
      <c r="M24" s="114"/>
      <c r="N24" s="114"/>
      <c r="O24" s="114"/>
    </row>
    <row r="25" spans="2:16">
      <c r="B25" s="64" t="s">
        <v>267</v>
      </c>
      <c r="C25" s="88"/>
      <c r="D25" s="88"/>
      <c r="E25" s="88"/>
      <c r="F25" s="88"/>
      <c r="G25" s="88"/>
      <c r="H25" s="88"/>
      <c r="I25" s="88"/>
      <c r="J25" s="123"/>
      <c r="K25" s="123"/>
      <c r="L25" s="123"/>
      <c r="M25" s="118"/>
      <c r="N25" s="118"/>
      <c r="O25" s="118"/>
    </row>
    <row r="26" spans="2:16">
      <c r="B26" s="58" t="s">
        <v>30</v>
      </c>
      <c r="C26" s="86"/>
      <c r="D26" s="86"/>
      <c r="E26" s="86"/>
      <c r="F26" s="86"/>
      <c r="G26" s="86"/>
      <c r="H26" s="86"/>
      <c r="I26" s="86"/>
      <c r="J26" s="89">
        <v>9959.8700000000008</v>
      </c>
      <c r="K26" s="89"/>
      <c r="L26" s="89">
        <v>6465.81</v>
      </c>
      <c r="M26" s="114"/>
      <c r="N26" s="114"/>
      <c r="O26" s="114">
        <v>9.7999999999999997E-3</v>
      </c>
    </row>
    <row r="27" spans="2:16">
      <c r="B27" s="64" t="s">
        <v>267</v>
      </c>
      <c r="C27" s="88"/>
      <c r="D27" s="88"/>
      <c r="E27" s="88"/>
      <c r="F27" s="88"/>
      <c r="G27" s="88"/>
      <c r="H27" s="88"/>
      <c r="I27" s="88"/>
      <c r="J27" s="123"/>
      <c r="K27" s="123"/>
      <c r="L27" s="123"/>
      <c r="M27" s="118"/>
      <c r="N27" s="118"/>
      <c r="O27" s="118"/>
    </row>
    <row r="28" spans="2:16">
      <c r="B28" s="64" t="s">
        <v>518</v>
      </c>
      <c r="C28" s="88" t="s">
        <v>519</v>
      </c>
      <c r="D28" s="88" t="s">
        <v>26</v>
      </c>
      <c r="E28" s="88">
        <v>5617</v>
      </c>
      <c r="F28" s="88" t="s">
        <v>461</v>
      </c>
      <c r="G28" s="88">
        <v>0</v>
      </c>
      <c r="H28" s="88" t="s">
        <v>280</v>
      </c>
      <c r="I28" s="88" t="s">
        <v>164</v>
      </c>
      <c r="J28" s="123">
        <v>9959.8700000000008</v>
      </c>
      <c r="K28" s="123">
        <f>64918.5754/3.456</f>
        <v>18784.310011574074</v>
      </c>
      <c r="L28" s="123">
        <v>6465.81</v>
      </c>
      <c r="M28" s="118">
        <v>0</v>
      </c>
      <c r="N28" s="118">
        <v>1</v>
      </c>
      <c r="O28" s="118">
        <v>9.7999999999999997E-3</v>
      </c>
      <c r="P28" s="136"/>
    </row>
    <row r="29" spans="2:16">
      <c r="B29" s="58" t="s">
        <v>72</v>
      </c>
      <c r="C29" s="86"/>
      <c r="D29" s="86"/>
      <c r="E29" s="86"/>
      <c r="F29" s="86"/>
      <c r="G29" s="86"/>
      <c r="H29" s="86"/>
      <c r="I29" s="86"/>
      <c r="J29" s="89"/>
      <c r="K29" s="89"/>
      <c r="L29" s="89"/>
      <c r="M29" s="114"/>
      <c r="N29" s="114"/>
      <c r="O29" s="114"/>
    </row>
    <row r="30" spans="2:16">
      <c r="B30" s="125" t="s">
        <v>267</v>
      </c>
      <c r="C30" s="88"/>
      <c r="D30" s="88"/>
      <c r="E30" s="88"/>
      <c r="F30" s="88"/>
      <c r="G30" s="88"/>
      <c r="H30" s="88"/>
      <c r="I30" s="88"/>
      <c r="J30" s="123"/>
      <c r="K30" s="123"/>
      <c r="L30" s="123"/>
      <c r="M30" s="118"/>
      <c r="N30" s="118"/>
      <c r="O30" s="118"/>
    </row>
    <row r="31" spans="2:16">
      <c r="B31" s="120" t="s">
        <v>249</v>
      </c>
      <c r="D31" s="1"/>
      <c r="E31" s="1"/>
    </row>
    <row r="32" spans="2:16">
      <c r="B32" s="120" t="s">
        <v>133</v>
      </c>
      <c r="D32" s="1"/>
      <c r="E32" s="1"/>
    </row>
    <row r="33" spans="2:15">
      <c r="B33" s="120" t="s">
        <v>245</v>
      </c>
      <c r="C33" s="1"/>
      <c r="D33" s="1"/>
      <c r="E33" s="1"/>
    </row>
    <row r="34" spans="2:15">
      <c r="B34" s="120" t="s">
        <v>246</v>
      </c>
      <c r="C34" s="1"/>
      <c r="D34" s="1"/>
      <c r="E34" s="1"/>
    </row>
    <row r="35" spans="2:15">
      <c r="B35" s="140" t="s">
        <v>256</v>
      </c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5:O35"/>
  </mergeCells>
  <phoneticPr fontId="4" type="noConversion"/>
  <dataValidations count="1">
    <dataValidation allowBlank="1" showInputMessage="1" showErrorMessage="1" sqref="P25:XFD1048576 A5:XFD11 A25:A1048576 B25:O34 B36:O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workbookViewId="0">
      <selection activeCell="H8" sqref="H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0" t="s">
        <v>277</v>
      </c>
    </row>
    <row r="2" spans="1:60">
      <c r="B2" s="80" t="s">
        <v>278</v>
      </c>
    </row>
    <row r="3" spans="1:60">
      <c r="B3" s="80" t="s">
        <v>560</v>
      </c>
    </row>
    <row r="4" spans="1:60">
      <c r="B4" s="80" t="s">
        <v>561</v>
      </c>
    </row>
    <row r="6" spans="1:60" ht="26.25" customHeight="1">
      <c r="B6" s="153" t="s">
        <v>197</v>
      </c>
      <c r="C6" s="154"/>
      <c r="D6" s="154"/>
      <c r="E6" s="154"/>
      <c r="F6" s="154"/>
      <c r="G6" s="154"/>
      <c r="H6" s="154"/>
      <c r="I6" s="154"/>
      <c r="J6" s="154"/>
      <c r="K6" s="154"/>
      <c r="L6" s="155"/>
    </row>
    <row r="7" spans="1:60" ht="26.25" customHeight="1">
      <c r="B7" s="153" t="s">
        <v>113</v>
      </c>
      <c r="C7" s="154"/>
      <c r="D7" s="154"/>
      <c r="E7" s="154"/>
      <c r="F7" s="154"/>
      <c r="G7" s="154"/>
      <c r="H7" s="154"/>
      <c r="I7" s="154"/>
      <c r="J7" s="154"/>
      <c r="K7" s="154"/>
      <c r="L7" s="155"/>
      <c r="BH7" s="3"/>
    </row>
    <row r="8" spans="1:60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5.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83"/>
      <c r="D11" s="83"/>
      <c r="E11" s="83"/>
      <c r="F11" s="83"/>
      <c r="G11" s="82"/>
      <c r="H11" s="82"/>
      <c r="I11" s="82"/>
      <c r="J11" s="113"/>
      <c r="K11" s="113"/>
      <c r="L11" s="113"/>
      <c r="BC11" s="1"/>
      <c r="BD11" s="3"/>
      <c r="BE11" s="1"/>
      <c r="BG11" s="1"/>
    </row>
    <row r="12" spans="1:60" customFormat="1" ht="18" customHeight="1">
      <c r="B12" s="58" t="s">
        <v>520</v>
      </c>
      <c r="C12" s="86"/>
      <c r="D12" s="86"/>
      <c r="E12" s="86"/>
      <c r="F12" s="86"/>
      <c r="G12" s="89"/>
      <c r="H12" s="89"/>
      <c r="I12" s="89"/>
      <c r="J12" s="114"/>
      <c r="K12" s="114"/>
      <c r="L12" s="114"/>
    </row>
    <row r="13" spans="1:60" customFormat="1" ht="15.75">
      <c r="B13" s="65" t="s">
        <v>267</v>
      </c>
      <c r="C13" s="88"/>
      <c r="D13" s="88"/>
      <c r="E13" s="88"/>
      <c r="F13" s="88"/>
      <c r="G13" s="123"/>
      <c r="H13" s="123"/>
      <c r="I13" s="123"/>
      <c r="J13" s="118"/>
      <c r="K13" s="118"/>
      <c r="L13" s="118"/>
    </row>
    <row r="14" spans="1:60" customFormat="1" ht="15.75">
      <c r="B14" s="58" t="s">
        <v>233</v>
      </c>
      <c r="C14" s="86"/>
      <c r="D14" s="86"/>
      <c r="E14" s="86"/>
      <c r="F14" s="86"/>
      <c r="G14" s="89"/>
      <c r="H14" s="89"/>
      <c r="I14" s="89"/>
      <c r="J14" s="114"/>
      <c r="K14" s="114"/>
      <c r="L14" s="114"/>
    </row>
    <row r="15" spans="1:60" customFormat="1" ht="15.75">
      <c r="B15" s="126" t="s">
        <v>267</v>
      </c>
      <c r="C15" s="88"/>
      <c r="D15" s="88"/>
      <c r="E15" s="88"/>
      <c r="F15" s="88"/>
      <c r="G15" s="123"/>
      <c r="H15" s="123"/>
      <c r="I15" s="123"/>
      <c r="J15" s="118"/>
      <c r="K15" s="118"/>
      <c r="L15" s="118"/>
    </row>
    <row r="16" spans="1:60" customFormat="1">
      <c r="A16" s="1"/>
      <c r="B16" s="120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20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20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20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40" t="s">
        <v>256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topLeftCell="A19" workbookViewId="0">
      <selection activeCell="B1" sqref="B1:L40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1.28515625" style="2" customWidth="1"/>
    <col min="4" max="4" width="10.5703125" style="2" bestFit="1" customWidth="1"/>
    <col min="5" max="5" width="9.7109375" style="2" bestFit="1" customWidth="1"/>
    <col min="6" max="6" width="12.5703125" style="1" bestFit="1" customWidth="1"/>
    <col min="7" max="7" width="10.5703125" style="1" bestFit="1" customWidth="1"/>
    <col min="8" max="8" width="13.28515625" style="1" customWidth="1"/>
    <col min="9" max="9" width="10.57031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277</v>
      </c>
    </row>
    <row r="2" spans="2:61">
      <c r="B2" s="80" t="s">
        <v>278</v>
      </c>
    </row>
    <row r="3" spans="2:61">
      <c r="B3" s="80" t="s">
        <v>560</v>
      </c>
    </row>
    <row r="4" spans="2:61">
      <c r="B4" s="80" t="s">
        <v>561</v>
      </c>
    </row>
    <row r="6" spans="2:61" ht="26.25" customHeight="1">
      <c r="B6" s="153" t="s">
        <v>197</v>
      </c>
      <c r="C6" s="154"/>
      <c r="D6" s="154"/>
      <c r="E6" s="154"/>
      <c r="F6" s="154"/>
      <c r="G6" s="154"/>
      <c r="H6" s="154"/>
      <c r="I6" s="154"/>
      <c r="J6" s="154"/>
      <c r="K6" s="154"/>
      <c r="L6" s="155"/>
    </row>
    <row r="7" spans="2:61" ht="26.25" customHeight="1">
      <c r="B7" s="153" t="s">
        <v>114</v>
      </c>
      <c r="C7" s="154"/>
      <c r="D7" s="154"/>
      <c r="E7" s="154"/>
      <c r="F7" s="154"/>
      <c r="G7" s="154"/>
      <c r="H7" s="154"/>
      <c r="I7" s="154"/>
      <c r="J7" s="154"/>
      <c r="K7" s="154"/>
      <c r="L7" s="155"/>
      <c r="BI7" s="3"/>
    </row>
    <row r="8" spans="2:61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83"/>
      <c r="D11" s="83"/>
      <c r="E11" s="83"/>
      <c r="F11" s="83"/>
      <c r="G11" s="82">
        <v>-215</v>
      </c>
      <c r="H11" s="82"/>
      <c r="I11" s="82">
        <v>-316.79000000000002</v>
      </c>
      <c r="J11" s="113"/>
      <c r="K11" s="113"/>
      <c r="L11" s="113">
        <v>-5.0000000000000001E-4</v>
      </c>
      <c r="BD11" s="1"/>
      <c r="BE11" s="3"/>
      <c r="BF11" s="1"/>
      <c r="BH11" s="1"/>
    </row>
    <row r="12" spans="2:61" customFormat="1" ht="15.75">
      <c r="B12" s="56" t="s">
        <v>232</v>
      </c>
      <c r="C12" s="86"/>
      <c r="D12" s="86"/>
      <c r="E12" s="86"/>
      <c r="F12" s="86"/>
      <c r="G12" s="89"/>
      <c r="H12" s="89"/>
      <c r="I12" s="89"/>
      <c r="J12" s="114"/>
      <c r="K12" s="114"/>
      <c r="L12" s="114"/>
    </row>
    <row r="13" spans="2:61" customFormat="1" ht="15.75">
      <c r="B13" s="56" t="s">
        <v>219</v>
      </c>
      <c r="C13" s="86"/>
      <c r="D13" s="86"/>
      <c r="E13" s="86"/>
      <c r="F13" s="86"/>
      <c r="G13" s="89"/>
      <c r="H13" s="89"/>
      <c r="I13" s="89"/>
      <c r="J13" s="114"/>
      <c r="K13" s="114"/>
      <c r="L13" s="114"/>
    </row>
    <row r="14" spans="2:61" customFormat="1" ht="15.75">
      <c r="B14" s="59" t="s">
        <v>267</v>
      </c>
      <c r="C14" s="88"/>
      <c r="D14" s="88"/>
      <c r="E14" s="88"/>
      <c r="F14" s="88"/>
      <c r="G14" s="123"/>
      <c r="H14" s="123"/>
      <c r="I14" s="123"/>
      <c r="J14" s="118"/>
      <c r="K14" s="118"/>
      <c r="L14" s="118"/>
    </row>
    <row r="15" spans="2:61" customFormat="1" ht="15.75">
      <c r="B15" s="56" t="s">
        <v>521</v>
      </c>
      <c r="C15" s="86"/>
      <c r="D15" s="86"/>
      <c r="E15" s="86"/>
      <c r="F15" s="86"/>
      <c r="G15" s="89"/>
      <c r="H15" s="89"/>
      <c r="I15" s="89"/>
      <c r="J15" s="114"/>
      <c r="K15" s="114"/>
      <c r="L15" s="114"/>
    </row>
    <row r="16" spans="2:61" customFormat="1" ht="15.75">
      <c r="B16" s="59" t="s">
        <v>267</v>
      </c>
      <c r="C16" s="88"/>
      <c r="D16" s="88"/>
      <c r="E16" s="88"/>
      <c r="F16" s="88"/>
      <c r="G16" s="123"/>
      <c r="H16" s="123"/>
      <c r="I16" s="123"/>
      <c r="J16" s="118"/>
      <c r="K16" s="118"/>
      <c r="L16" s="118"/>
    </row>
    <row r="17" spans="2:12" customFormat="1" ht="15.75">
      <c r="B17" s="56" t="s">
        <v>220</v>
      </c>
      <c r="C17" s="86"/>
      <c r="D17" s="86"/>
      <c r="E17" s="86"/>
      <c r="F17" s="86"/>
      <c r="G17" s="89"/>
      <c r="H17" s="89"/>
      <c r="I17" s="89"/>
      <c r="J17" s="114"/>
      <c r="K17" s="114"/>
      <c r="L17" s="114"/>
    </row>
    <row r="18" spans="2:12" customFormat="1" ht="15.75">
      <c r="B18" s="59" t="s">
        <v>267</v>
      </c>
      <c r="C18" s="88"/>
      <c r="D18" s="88"/>
      <c r="E18" s="88"/>
      <c r="F18" s="88"/>
      <c r="G18" s="123"/>
      <c r="H18" s="123"/>
      <c r="I18" s="123"/>
      <c r="J18" s="118"/>
      <c r="K18" s="118"/>
      <c r="L18" s="118"/>
    </row>
    <row r="19" spans="2:12" customFormat="1" ht="15.75">
      <c r="B19" s="56" t="s">
        <v>72</v>
      </c>
      <c r="C19" s="86"/>
      <c r="D19" s="86"/>
      <c r="E19" s="86"/>
      <c r="F19" s="86"/>
      <c r="G19" s="89"/>
      <c r="H19" s="89"/>
      <c r="I19" s="89"/>
      <c r="J19" s="114"/>
      <c r="K19" s="114"/>
      <c r="L19" s="114"/>
    </row>
    <row r="20" spans="2:12" customFormat="1" ht="15.75">
      <c r="B20" s="59" t="s">
        <v>267</v>
      </c>
      <c r="C20" s="88"/>
      <c r="D20" s="88"/>
      <c r="E20" s="88"/>
      <c r="F20" s="88"/>
      <c r="G20" s="123"/>
      <c r="H20" s="123"/>
      <c r="I20" s="123"/>
      <c r="J20" s="118"/>
      <c r="K20" s="118"/>
      <c r="L20" s="118"/>
    </row>
    <row r="21" spans="2:12" customFormat="1" ht="15.75">
      <c r="B21" s="56" t="s">
        <v>231</v>
      </c>
      <c r="C21" s="86"/>
      <c r="D21" s="86"/>
      <c r="E21" s="86"/>
      <c r="F21" s="86"/>
      <c r="G21" s="89">
        <v>-215</v>
      </c>
      <c r="H21" s="89"/>
      <c r="I21" s="89">
        <v>-316.79000000000002</v>
      </c>
      <c r="J21" s="114"/>
      <c r="K21" s="114"/>
      <c r="L21" s="114">
        <v>-5.0000000000000001E-4</v>
      </c>
    </row>
    <row r="22" spans="2:12" customFormat="1" ht="15.75">
      <c r="B22" s="56" t="s">
        <v>219</v>
      </c>
      <c r="C22" s="86"/>
      <c r="D22" s="86"/>
      <c r="E22" s="86"/>
      <c r="F22" s="86"/>
      <c r="G22" s="89">
        <v>-215</v>
      </c>
      <c r="H22" s="89"/>
      <c r="I22" s="89">
        <v>-316.79000000000002</v>
      </c>
      <c r="J22" s="114"/>
      <c r="K22" s="114"/>
      <c r="L22" s="114">
        <v>-5.0000000000000001E-4</v>
      </c>
    </row>
    <row r="23" spans="2:12" customFormat="1" ht="15.75">
      <c r="B23" s="59" t="s">
        <v>267</v>
      </c>
      <c r="C23" s="88"/>
      <c r="D23" s="88"/>
      <c r="E23" s="88"/>
      <c r="F23" s="88"/>
      <c r="G23" s="123"/>
      <c r="H23" s="123"/>
      <c r="I23" s="123"/>
      <c r="J23" s="118"/>
      <c r="K23" s="118"/>
      <c r="L23" s="118"/>
    </row>
    <row r="24" spans="2:12" customFormat="1" ht="15.75">
      <c r="B24" s="59" t="s">
        <v>522</v>
      </c>
      <c r="C24" s="88">
        <v>8830945</v>
      </c>
      <c r="D24" s="88" t="s">
        <v>381</v>
      </c>
      <c r="E24" s="88" t="s">
        <v>523</v>
      </c>
      <c r="F24" s="88" t="s">
        <v>164</v>
      </c>
      <c r="G24" s="123">
        <v>-90</v>
      </c>
      <c r="H24" s="123">
        <v>23300</v>
      </c>
      <c r="I24" s="123">
        <v>-72.47</v>
      </c>
      <c r="J24" s="118">
        <v>0</v>
      </c>
      <c r="K24" s="118">
        <v>0.2288</v>
      </c>
      <c r="L24" s="118">
        <v>-1E-4</v>
      </c>
    </row>
    <row r="25" spans="2:12" customFormat="1" ht="15.75">
      <c r="B25" s="59" t="s">
        <v>524</v>
      </c>
      <c r="C25" s="88">
        <v>8830887</v>
      </c>
      <c r="D25" s="88" t="s">
        <v>381</v>
      </c>
      <c r="E25" s="88" t="s">
        <v>523</v>
      </c>
      <c r="F25" s="88" t="s">
        <v>164</v>
      </c>
      <c r="G25" s="123">
        <v>-91</v>
      </c>
      <c r="H25" s="123">
        <v>22500</v>
      </c>
      <c r="I25" s="123">
        <v>-70.760000000000005</v>
      </c>
      <c r="J25" s="118">
        <v>0</v>
      </c>
      <c r="K25" s="118">
        <v>0.22339999999999999</v>
      </c>
      <c r="L25" s="118">
        <v>-1E-4</v>
      </c>
    </row>
    <row r="26" spans="2:12" customFormat="1" ht="15.75">
      <c r="B26" s="59" t="s">
        <v>525</v>
      </c>
      <c r="C26" s="88">
        <v>8830085</v>
      </c>
      <c r="D26" s="88" t="s">
        <v>384</v>
      </c>
      <c r="E26" s="88" t="s">
        <v>523</v>
      </c>
      <c r="F26" s="88" t="s">
        <v>164</v>
      </c>
      <c r="G26" s="123">
        <v>-11</v>
      </c>
      <c r="H26" s="123">
        <v>306000</v>
      </c>
      <c r="I26" s="123">
        <v>-116.33</v>
      </c>
      <c r="J26" s="118">
        <v>0</v>
      </c>
      <c r="K26" s="118">
        <v>0.36719999999999997</v>
      </c>
      <c r="L26" s="118">
        <v>-2.0000000000000001E-4</v>
      </c>
    </row>
    <row r="27" spans="2:12" customFormat="1" ht="15.75">
      <c r="B27" s="59" t="s">
        <v>526</v>
      </c>
      <c r="C27" s="88">
        <v>8831190</v>
      </c>
      <c r="D27" s="88" t="s">
        <v>384</v>
      </c>
      <c r="E27" s="88" t="s">
        <v>523</v>
      </c>
      <c r="F27" s="88" t="s">
        <v>164</v>
      </c>
      <c r="G27" s="123">
        <v>-23</v>
      </c>
      <c r="H27" s="123">
        <v>72000</v>
      </c>
      <c r="I27" s="123">
        <v>-57.23</v>
      </c>
      <c r="J27" s="118">
        <v>0</v>
      </c>
      <c r="K27" s="118">
        <v>0.1807</v>
      </c>
      <c r="L27" s="118">
        <v>-1E-4</v>
      </c>
    </row>
    <row r="28" spans="2:12" customFormat="1" ht="15.75">
      <c r="B28" s="56" t="s">
        <v>224</v>
      </c>
      <c r="C28" s="86"/>
      <c r="D28" s="86"/>
      <c r="E28" s="86"/>
      <c r="F28" s="86"/>
      <c r="G28" s="89"/>
      <c r="H28" s="89"/>
      <c r="I28" s="89"/>
      <c r="J28" s="114"/>
      <c r="K28" s="114"/>
      <c r="L28" s="114"/>
    </row>
    <row r="29" spans="2:12" customFormat="1" ht="15.75">
      <c r="B29" s="59" t="s">
        <v>267</v>
      </c>
      <c r="C29" s="88"/>
      <c r="D29" s="88"/>
      <c r="E29" s="88"/>
      <c r="F29" s="88"/>
      <c r="G29" s="123"/>
      <c r="H29" s="123"/>
      <c r="I29" s="123"/>
      <c r="J29" s="118"/>
      <c r="K29" s="118"/>
      <c r="L29" s="118"/>
    </row>
    <row r="30" spans="2:12" customFormat="1" ht="15.75">
      <c r="B30" s="56" t="s">
        <v>220</v>
      </c>
      <c r="C30" s="86"/>
      <c r="D30" s="86"/>
      <c r="E30" s="86"/>
      <c r="F30" s="86"/>
      <c r="G30" s="89"/>
      <c r="H30" s="89"/>
      <c r="I30" s="89"/>
      <c r="J30" s="114"/>
      <c r="K30" s="114"/>
      <c r="L30" s="114"/>
    </row>
    <row r="31" spans="2:12" customFormat="1" ht="15.75">
      <c r="B31" s="59" t="s">
        <v>267</v>
      </c>
      <c r="C31" s="88"/>
      <c r="D31" s="88"/>
      <c r="E31" s="88"/>
      <c r="F31" s="88"/>
      <c r="G31" s="123"/>
      <c r="H31" s="123"/>
      <c r="I31" s="123"/>
      <c r="J31" s="118"/>
      <c r="K31" s="118"/>
      <c r="L31" s="118"/>
    </row>
    <row r="32" spans="2:12" customFormat="1" ht="15.75">
      <c r="B32" s="56" t="s">
        <v>221</v>
      </c>
      <c r="C32" s="86"/>
      <c r="D32" s="86"/>
      <c r="E32" s="86"/>
      <c r="F32" s="86"/>
      <c r="G32" s="89"/>
      <c r="H32" s="89"/>
      <c r="I32" s="89"/>
      <c r="J32" s="114"/>
      <c r="K32" s="114"/>
      <c r="L32" s="114"/>
    </row>
    <row r="33" spans="1:12" customFormat="1" ht="15.75">
      <c r="B33" s="59" t="s">
        <v>267</v>
      </c>
      <c r="C33" s="88"/>
      <c r="D33" s="88"/>
      <c r="E33" s="88"/>
      <c r="F33" s="88"/>
      <c r="G33" s="123"/>
      <c r="H33" s="123"/>
      <c r="I33" s="123"/>
      <c r="J33" s="118"/>
      <c r="K33" s="118"/>
      <c r="L33" s="118"/>
    </row>
    <row r="34" spans="1:12" customFormat="1" ht="15.75">
      <c r="B34" s="56" t="s">
        <v>72</v>
      </c>
      <c r="C34" s="86"/>
      <c r="D34" s="86"/>
      <c r="E34" s="86"/>
      <c r="F34" s="86"/>
      <c r="G34" s="89"/>
      <c r="H34" s="89"/>
      <c r="I34" s="89"/>
      <c r="J34" s="114"/>
      <c r="K34" s="114"/>
      <c r="L34" s="114"/>
    </row>
    <row r="35" spans="1:12" customFormat="1" ht="15.75">
      <c r="B35" s="122" t="s">
        <v>267</v>
      </c>
      <c r="C35" s="88"/>
      <c r="D35" s="88"/>
      <c r="E35" s="88"/>
      <c r="F35" s="88"/>
      <c r="G35" s="123"/>
      <c r="H35" s="123"/>
      <c r="I35" s="123"/>
      <c r="J35" s="118"/>
      <c r="K35" s="118"/>
      <c r="L35" s="118"/>
    </row>
    <row r="36" spans="1:12" customFormat="1">
      <c r="A36" s="1"/>
      <c r="B36" s="120" t="s">
        <v>249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20" t="s">
        <v>133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20" t="s">
        <v>245</v>
      </c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customFormat="1">
      <c r="A39" s="1"/>
      <c r="B39" s="120" t="s">
        <v>246</v>
      </c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customFormat="1">
      <c r="A40" s="1"/>
      <c r="B40" s="140" t="s">
        <v>256</v>
      </c>
      <c r="C40" s="140"/>
      <c r="D40" s="140"/>
      <c r="E40" s="140"/>
      <c r="F40" s="140"/>
      <c r="G40" s="140"/>
      <c r="H40" s="140"/>
      <c r="I40" s="140"/>
      <c r="J40" s="140"/>
      <c r="K40" s="140"/>
      <c r="L40" s="140"/>
    </row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40:L40"/>
  </mergeCells>
  <phoneticPr fontId="4" type="noConversion"/>
  <dataValidations count="1">
    <dataValidation allowBlank="1" showInputMessage="1" showErrorMessage="1" sqref="A5:XFD11 A46:XFD1048576 A36:A40 B36:L39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workbookViewId="0">
      <selection activeCell="H8" sqref="H8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277</v>
      </c>
    </row>
    <row r="2" spans="1:60">
      <c r="B2" s="80" t="s">
        <v>278</v>
      </c>
    </row>
    <row r="3" spans="1:60">
      <c r="B3" s="80" t="s">
        <v>560</v>
      </c>
    </row>
    <row r="4" spans="1:60">
      <c r="B4" s="80" t="s">
        <v>561</v>
      </c>
    </row>
    <row r="6" spans="1:60" ht="26.25" customHeight="1">
      <c r="B6" s="153" t="s">
        <v>197</v>
      </c>
      <c r="C6" s="154"/>
      <c r="D6" s="154"/>
      <c r="E6" s="154"/>
      <c r="F6" s="154"/>
      <c r="G6" s="154"/>
      <c r="H6" s="154"/>
      <c r="I6" s="154"/>
      <c r="J6" s="154"/>
      <c r="K6" s="155"/>
      <c r="BD6" s="1" t="s">
        <v>142</v>
      </c>
      <c r="BF6" s="1" t="s">
        <v>175</v>
      </c>
      <c r="BH6" s="3" t="s">
        <v>165</v>
      </c>
    </row>
    <row r="7" spans="1:60" ht="26.25" customHeight="1">
      <c r="B7" s="153" t="s">
        <v>115</v>
      </c>
      <c r="C7" s="154"/>
      <c r="D7" s="154"/>
      <c r="E7" s="154"/>
      <c r="F7" s="154"/>
      <c r="G7" s="154"/>
      <c r="H7" s="154"/>
      <c r="I7" s="154"/>
      <c r="J7" s="154"/>
      <c r="K7" s="155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5" t="s">
        <v>52</v>
      </c>
      <c r="C11" s="83"/>
      <c r="D11" s="83"/>
      <c r="E11" s="83"/>
      <c r="F11" s="83"/>
      <c r="G11" s="82"/>
      <c r="H11" s="82"/>
      <c r="I11" s="82"/>
      <c r="J11" s="113"/>
      <c r="K11" s="113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6" t="s">
        <v>527</v>
      </c>
      <c r="C12" s="86"/>
      <c r="D12" s="86"/>
      <c r="E12" s="86"/>
      <c r="F12" s="86"/>
      <c r="G12" s="89"/>
      <c r="H12" s="89"/>
      <c r="I12" s="89"/>
      <c r="J12" s="114"/>
      <c r="K12" s="114"/>
    </row>
    <row r="13" spans="1:60" customFormat="1" ht="15.75">
      <c r="B13" s="66" t="s">
        <v>267</v>
      </c>
      <c r="C13" s="88"/>
      <c r="D13" s="88"/>
      <c r="E13" s="88"/>
      <c r="F13" s="88"/>
      <c r="G13" s="123"/>
      <c r="H13" s="123"/>
      <c r="I13" s="123"/>
      <c r="J13" s="118"/>
      <c r="K13" s="118"/>
    </row>
    <row r="14" spans="1:60" customFormat="1" ht="15.75">
      <c r="B14" s="56" t="s">
        <v>528</v>
      </c>
      <c r="C14" s="86"/>
      <c r="D14" s="86"/>
      <c r="E14" s="86"/>
      <c r="F14" s="86"/>
      <c r="G14" s="89"/>
      <c r="H14" s="89"/>
      <c r="I14" s="89"/>
      <c r="J14" s="114"/>
      <c r="K14" s="114"/>
    </row>
    <row r="15" spans="1:60" customFormat="1" ht="15.75">
      <c r="B15" s="127" t="s">
        <v>267</v>
      </c>
      <c r="C15" s="88"/>
      <c r="D15" s="88"/>
      <c r="E15" s="88"/>
      <c r="F15" s="88"/>
      <c r="G15" s="123"/>
      <c r="H15" s="123"/>
      <c r="I15" s="123"/>
      <c r="J15" s="118"/>
      <c r="K15" s="118"/>
    </row>
    <row r="16" spans="1:60" customFormat="1">
      <c r="A16" s="2"/>
      <c r="B16" s="120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20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20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20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40" t="s">
        <v>256</v>
      </c>
      <c r="C20" s="140"/>
      <c r="D20" s="140"/>
      <c r="E20" s="140"/>
      <c r="F20" s="140"/>
      <c r="G20" s="140"/>
      <c r="H20" s="140"/>
      <c r="I20" s="140"/>
      <c r="J20" s="140"/>
      <c r="K20" s="140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40"/>
  <sheetViews>
    <sheetView rightToLeft="1" topLeftCell="A10" workbookViewId="0">
      <selection activeCell="H8" sqref="H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560</v>
      </c>
    </row>
    <row r="4" spans="2:81">
      <c r="B4" s="80" t="s">
        <v>561</v>
      </c>
    </row>
    <row r="6" spans="2:81" ht="26.25" customHeight="1">
      <c r="B6" s="153" t="s">
        <v>197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5"/>
    </row>
    <row r="7" spans="2:81" ht="26.25" customHeight="1">
      <c r="B7" s="153" t="s">
        <v>116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5"/>
    </row>
    <row r="8" spans="2:81" s="3" customFormat="1" ht="63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83"/>
      <c r="D11" s="83"/>
      <c r="E11" s="83"/>
      <c r="F11" s="83"/>
      <c r="G11" s="94"/>
      <c r="H11" s="83"/>
      <c r="I11" s="83"/>
      <c r="J11" s="113"/>
      <c r="K11" s="113"/>
      <c r="L11" s="82"/>
      <c r="M11" s="82"/>
      <c r="N11" s="82"/>
      <c r="O11" s="113"/>
      <c r="P11" s="113"/>
      <c r="Q11" s="11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232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89"/>
      <c r="O12" s="114"/>
      <c r="P12" s="114"/>
      <c r="Q12" s="114"/>
    </row>
    <row r="13" spans="2:81" customFormat="1" ht="15.75">
      <c r="B13" s="58" t="s">
        <v>54</v>
      </c>
      <c r="C13" s="86"/>
      <c r="D13" s="86"/>
      <c r="E13" s="86"/>
      <c r="F13" s="86"/>
      <c r="G13" s="95"/>
      <c r="H13" s="86"/>
      <c r="I13" s="86"/>
      <c r="J13" s="114"/>
      <c r="K13" s="114"/>
      <c r="L13" s="89"/>
      <c r="M13" s="89"/>
      <c r="N13" s="89"/>
      <c r="O13" s="114"/>
      <c r="P13" s="114"/>
      <c r="Q13" s="114"/>
    </row>
    <row r="14" spans="2:81" customFormat="1" ht="15.75">
      <c r="B14" s="59" t="s">
        <v>267</v>
      </c>
      <c r="C14" s="88"/>
      <c r="D14" s="88"/>
      <c r="E14" s="88"/>
      <c r="F14" s="88"/>
      <c r="G14" s="99"/>
      <c r="H14" s="88"/>
      <c r="I14" s="88"/>
      <c r="J14" s="118"/>
      <c r="K14" s="118"/>
      <c r="L14" s="123"/>
      <c r="M14" s="123"/>
      <c r="N14" s="123"/>
      <c r="O14" s="118"/>
      <c r="P14" s="118"/>
      <c r="Q14" s="118"/>
    </row>
    <row r="15" spans="2:81" customFormat="1" ht="15.75">
      <c r="B15" s="58" t="s">
        <v>55</v>
      </c>
      <c r="C15" s="86"/>
      <c r="D15" s="86"/>
      <c r="E15" s="86"/>
      <c r="F15" s="86"/>
      <c r="G15" s="95"/>
      <c r="H15" s="86"/>
      <c r="I15" s="86"/>
      <c r="J15" s="114"/>
      <c r="K15" s="114"/>
      <c r="L15" s="89"/>
      <c r="M15" s="89"/>
      <c r="N15" s="89"/>
      <c r="O15" s="114"/>
      <c r="P15" s="114"/>
      <c r="Q15" s="114"/>
    </row>
    <row r="16" spans="2:81" customFormat="1" ht="15.75">
      <c r="B16" s="59" t="s">
        <v>267</v>
      </c>
      <c r="C16" s="88"/>
      <c r="D16" s="88"/>
      <c r="E16" s="88"/>
      <c r="F16" s="88"/>
      <c r="G16" s="99"/>
      <c r="H16" s="88"/>
      <c r="I16" s="88"/>
      <c r="J16" s="118"/>
      <c r="K16" s="118"/>
      <c r="L16" s="123"/>
      <c r="M16" s="123"/>
      <c r="N16" s="123"/>
      <c r="O16" s="118"/>
      <c r="P16" s="118"/>
      <c r="Q16" s="118"/>
    </row>
    <row r="17" spans="1:17" customFormat="1" ht="15.75">
      <c r="B17" s="58" t="s">
        <v>73</v>
      </c>
      <c r="C17" s="86"/>
      <c r="D17" s="86"/>
      <c r="E17" s="86"/>
      <c r="F17" s="86"/>
      <c r="G17" s="95"/>
      <c r="H17" s="86"/>
      <c r="I17" s="86"/>
      <c r="J17" s="114"/>
      <c r="K17" s="114"/>
      <c r="L17" s="89"/>
      <c r="M17" s="89"/>
      <c r="N17" s="89"/>
      <c r="O17" s="114"/>
      <c r="P17" s="114"/>
      <c r="Q17" s="114"/>
    </row>
    <row r="18" spans="1:17" customFormat="1" ht="15.75">
      <c r="B18" s="59" t="s">
        <v>267</v>
      </c>
      <c r="C18" s="88"/>
      <c r="D18" s="88"/>
      <c r="E18" s="88"/>
      <c r="F18" s="88"/>
      <c r="G18" s="99"/>
      <c r="H18" s="88"/>
      <c r="I18" s="88"/>
      <c r="J18" s="118"/>
      <c r="K18" s="118"/>
      <c r="L18" s="123"/>
      <c r="M18" s="123"/>
      <c r="N18" s="123"/>
      <c r="O18" s="118"/>
      <c r="P18" s="118"/>
      <c r="Q18" s="118"/>
    </row>
    <row r="19" spans="1:17" customFormat="1" ht="15.75">
      <c r="B19" s="59" t="s">
        <v>267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23"/>
      <c r="O19" s="118"/>
      <c r="P19" s="118"/>
      <c r="Q19" s="118"/>
    </row>
    <row r="20" spans="1:17" customFormat="1" ht="15.75">
      <c r="B20" s="59" t="s">
        <v>267</v>
      </c>
      <c r="C20" s="88"/>
      <c r="D20" s="88"/>
      <c r="E20" s="88"/>
      <c r="F20" s="88"/>
      <c r="G20" s="99"/>
      <c r="H20" s="88"/>
      <c r="I20" s="88"/>
      <c r="J20" s="118"/>
      <c r="K20" s="118"/>
      <c r="L20" s="123"/>
      <c r="M20" s="123"/>
      <c r="N20" s="123"/>
      <c r="O20" s="118"/>
      <c r="P20" s="118"/>
      <c r="Q20" s="118"/>
    </row>
    <row r="21" spans="1:17" customFormat="1" ht="15.75">
      <c r="B21" s="59" t="s">
        <v>267</v>
      </c>
      <c r="C21" s="88"/>
      <c r="D21" s="88"/>
      <c r="E21" s="88"/>
      <c r="F21" s="88"/>
      <c r="G21" s="99"/>
      <c r="H21" s="88"/>
      <c r="I21" s="88"/>
      <c r="J21" s="118"/>
      <c r="K21" s="118"/>
      <c r="L21" s="123"/>
      <c r="M21" s="123"/>
      <c r="N21" s="123"/>
      <c r="O21" s="118"/>
      <c r="P21" s="118"/>
      <c r="Q21" s="118"/>
    </row>
    <row r="22" spans="1:17" customFormat="1" ht="15.75">
      <c r="B22" s="58" t="s">
        <v>231</v>
      </c>
      <c r="C22" s="86"/>
      <c r="D22" s="86"/>
      <c r="E22" s="86"/>
      <c r="F22" s="86"/>
      <c r="G22" s="95"/>
      <c r="H22" s="86"/>
      <c r="I22" s="86"/>
      <c r="J22" s="114"/>
      <c r="K22" s="114"/>
      <c r="L22" s="89"/>
      <c r="M22" s="89"/>
      <c r="N22" s="89"/>
      <c r="O22" s="114"/>
      <c r="P22" s="114"/>
      <c r="Q22" s="114"/>
    </row>
    <row r="23" spans="1:17" customFormat="1" ht="15.75">
      <c r="B23" s="58" t="s">
        <v>54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89"/>
      <c r="O23" s="114"/>
      <c r="P23" s="114"/>
      <c r="Q23" s="114"/>
    </row>
    <row r="24" spans="1:17" customFormat="1" ht="15.75">
      <c r="B24" s="59" t="s">
        <v>267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23"/>
      <c r="O24" s="118"/>
      <c r="P24" s="118"/>
      <c r="Q24" s="118"/>
    </row>
    <row r="25" spans="1:17" customFormat="1" ht="15.75">
      <c r="B25" s="58" t="s">
        <v>55</v>
      </c>
      <c r="C25" s="86"/>
      <c r="D25" s="86"/>
      <c r="E25" s="86"/>
      <c r="F25" s="86"/>
      <c r="G25" s="95"/>
      <c r="H25" s="86"/>
      <c r="I25" s="86"/>
      <c r="J25" s="114"/>
      <c r="K25" s="114"/>
      <c r="L25" s="89"/>
      <c r="M25" s="89"/>
      <c r="N25" s="89"/>
      <c r="O25" s="114"/>
      <c r="P25" s="114"/>
      <c r="Q25" s="114"/>
    </row>
    <row r="26" spans="1:17" customFormat="1" ht="15.75">
      <c r="B26" s="59" t="s">
        <v>267</v>
      </c>
      <c r="C26" s="88"/>
      <c r="D26" s="88"/>
      <c r="E26" s="88"/>
      <c r="F26" s="88"/>
      <c r="G26" s="99"/>
      <c r="H26" s="88"/>
      <c r="I26" s="88"/>
      <c r="J26" s="118"/>
      <c r="K26" s="118"/>
      <c r="L26" s="123"/>
      <c r="M26" s="123"/>
      <c r="N26" s="123"/>
      <c r="O26" s="118"/>
      <c r="P26" s="118"/>
      <c r="Q26" s="118"/>
    </row>
    <row r="27" spans="1:17" customFormat="1" ht="15.75">
      <c r="B27" s="58" t="s">
        <v>73</v>
      </c>
      <c r="C27" s="86"/>
      <c r="D27" s="86"/>
      <c r="E27" s="86"/>
      <c r="F27" s="86"/>
      <c r="G27" s="95"/>
      <c r="H27" s="86"/>
      <c r="I27" s="86"/>
      <c r="J27" s="114"/>
      <c r="K27" s="114"/>
      <c r="L27" s="89"/>
      <c r="M27" s="89"/>
      <c r="N27" s="89"/>
      <c r="O27" s="114"/>
      <c r="P27" s="114"/>
      <c r="Q27" s="114"/>
    </row>
    <row r="28" spans="1:17" customFormat="1" ht="15.75">
      <c r="B28" s="59" t="s">
        <v>267</v>
      </c>
      <c r="C28" s="88"/>
      <c r="D28" s="88"/>
      <c r="E28" s="88"/>
      <c r="F28" s="88"/>
      <c r="G28" s="99"/>
      <c r="H28" s="88"/>
      <c r="I28" s="88"/>
      <c r="J28" s="118"/>
      <c r="K28" s="118"/>
      <c r="L28" s="123"/>
      <c r="M28" s="123"/>
      <c r="N28" s="123"/>
      <c r="O28" s="118"/>
      <c r="P28" s="118"/>
      <c r="Q28" s="118"/>
    </row>
    <row r="29" spans="1:17" customFormat="1" ht="15.75">
      <c r="B29" s="59" t="s">
        <v>267</v>
      </c>
      <c r="C29" s="88"/>
      <c r="D29" s="88"/>
      <c r="E29" s="88"/>
      <c r="F29" s="88"/>
      <c r="G29" s="99"/>
      <c r="H29" s="88"/>
      <c r="I29" s="88"/>
      <c r="J29" s="118"/>
      <c r="K29" s="118"/>
      <c r="L29" s="123"/>
      <c r="M29" s="123"/>
      <c r="N29" s="123"/>
      <c r="O29" s="118"/>
      <c r="P29" s="118"/>
      <c r="Q29" s="118"/>
    </row>
    <row r="30" spans="1:17" customFormat="1" ht="15.75">
      <c r="B30" s="59" t="s">
        <v>267</v>
      </c>
      <c r="C30" s="88"/>
      <c r="D30" s="88"/>
      <c r="E30" s="88"/>
      <c r="F30" s="88"/>
      <c r="G30" s="99"/>
      <c r="H30" s="88"/>
      <c r="I30" s="88"/>
      <c r="J30" s="118"/>
      <c r="K30" s="118"/>
      <c r="L30" s="123"/>
      <c r="M30" s="123"/>
      <c r="N30" s="123"/>
      <c r="O30" s="118"/>
      <c r="P30" s="118"/>
      <c r="Q30" s="118"/>
    </row>
    <row r="31" spans="1:17" customFormat="1" ht="15.75">
      <c r="B31" s="122" t="s">
        <v>267</v>
      </c>
      <c r="C31" s="88"/>
      <c r="D31" s="88"/>
      <c r="E31" s="88"/>
      <c r="F31" s="88"/>
      <c r="G31" s="99"/>
      <c r="H31" s="88"/>
      <c r="I31" s="88"/>
      <c r="J31" s="118"/>
      <c r="K31" s="118"/>
      <c r="L31" s="123"/>
      <c r="M31" s="123"/>
      <c r="N31" s="123"/>
      <c r="O31" s="118"/>
      <c r="P31" s="118"/>
      <c r="Q31" s="118"/>
    </row>
    <row r="32" spans="1:17" customFormat="1">
      <c r="A32" s="1"/>
      <c r="B32" s="120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20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20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20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40" t="s">
        <v>256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8"/>
  <sheetViews>
    <sheetView rightToLeft="1" topLeftCell="A10" workbookViewId="0">
      <selection activeCell="H8" sqref="H8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277</v>
      </c>
    </row>
    <row r="2" spans="2:72">
      <c r="B2" s="80" t="s">
        <v>278</v>
      </c>
    </row>
    <row r="3" spans="2:72">
      <c r="B3" s="80" t="s">
        <v>560</v>
      </c>
    </row>
    <row r="4" spans="2:72">
      <c r="B4" s="80" t="s">
        <v>561</v>
      </c>
    </row>
    <row r="6" spans="2:72" ht="26.25" customHeight="1">
      <c r="B6" s="153" t="s">
        <v>198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5"/>
    </row>
    <row r="7" spans="2:72" ht="26.25" customHeight="1">
      <c r="B7" s="153" t="s">
        <v>108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5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83"/>
      <c r="D11" s="83"/>
      <c r="E11" s="83"/>
      <c r="F11" s="94"/>
      <c r="G11" s="83"/>
      <c r="H11" s="83"/>
      <c r="I11" s="113"/>
      <c r="J11" s="113"/>
      <c r="K11" s="100"/>
      <c r="L11" s="100"/>
      <c r="M11" s="100"/>
      <c r="N11" s="116"/>
      <c r="O11" s="116"/>
      <c r="P11" s="116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232</v>
      </c>
      <c r="C12" s="86"/>
      <c r="D12" s="86"/>
      <c r="E12" s="86"/>
      <c r="F12" s="95"/>
      <c r="G12" s="86"/>
      <c r="H12" s="86"/>
      <c r="I12" s="114"/>
      <c r="J12" s="114"/>
      <c r="K12" s="89"/>
      <c r="L12" s="89"/>
      <c r="M12" s="89"/>
      <c r="N12" s="114"/>
      <c r="O12" s="114"/>
      <c r="P12" s="114"/>
    </row>
    <row r="13" spans="2:72" customFormat="1" ht="15.75">
      <c r="B13" s="66" t="s">
        <v>267</v>
      </c>
      <c r="C13" s="88"/>
      <c r="D13" s="88"/>
      <c r="E13" s="88"/>
      <c r="F13" s="99"/>
      <c r="G13" s="88"/>
      <c r="H13" s="88"/>
      <c r="I13" s="118"/>
      <c r="J13" s="118"/>
      <c r="K13" s="123"/>
      <c r="L13" s="123"/>
      <c r="M13" s="123"/>
      <c r="N13" s="118"/>
      <c r="O13" s="118"/>
      <c r="P13" s="118"/>
    </row>
    <row r="14" spans="2:72" customFormat="1" ht="15.75">
      <c r="B14" s="66" t="s">
        <v>267</v>
      </c>
      <c r="C14" s="88"/>
      <c r="D14" s="88"/>
      <c r="E14" s="88"/>
      <c r="F14" s="99"/>
      <c r="G14" s="88"/>
      <c r="H14" s="88"/>
      <c r="I14" s="118"/>
      <c r="J14" s="118"/>
      <c r="K14" s="123"/>
      <c r="L14" s="123"/>
      <c r="M14" s="123"/>
      <c r="N14" s="118"/>
      <c r="O14" s="118"/>
      <c r="P14" s="118"/>
    </row>
    <row r="15" spans="2:72" customFormat="1" ht="15.75">
      <c r="B15" s="66" t="s">
        <v>267</v>
      </c>
      <c r="C15" s="88"/>
      <c r="D15" s="88"/>
      <c r="E15" s="88"/>
      <c r="F15" s="99"/>
      <c r="G15" s="88"/>
      <c r="H15" s="88"/>
      <c r="I15" s="118"/>
      <c r="J15" s="118"/>
      <c r="K15" s="123"/>
      <c r="L15" s="123"/>
      <c r="M15" s="123"/>
      <c r="N15" s="118"/>
      <c r="O15" s="118"/>
      <c r="P15" s="118"/>
    </row>
    <row r="16" spans="2:72" customFormat="1" ht="15.75">
      <c r="B16" s="66" t="s">
        <v>267</v>
      </c>
      <c r="C16" s="88"/>
      <c r="D16" s="88"/>
      <c r="E16" s="88"/>
      <c r="F16" s="99"/>
      <c r="G16" s="88"/>
      <c r="H16" s="88"/>
      <c r="I16" s="118"/>
      <c r="J16" s="118"/>
      <c r="K16" s="123"/>
      <c r="L16" s="123"/>
      <c r="M16" s="123"/>
      <c r="N16" s="118"/>
      <c r="O16" s="118"/>
      <c r="P16" s="118"/>
    </row>
    <row r="17" spans="1:16" customFormat="1" ht="15.75">
      <c r="B17" s="66" t="s">
        <v>267</v>
      </c>
      <c r="C17" s="88"/>
      <c r="D17" s="88"/>
      <c r="E17" s="88"/>
      <c r="F17" s="99"/>
      <c r="G17" s="88"/>
      <c r="H17" s="88"/>
      <c r="I17" s="118"/>
      <c r="J17" s="118"/>
      <c r="K17" s="123"/>
      <c r="L17" s="123"/>
      <c r="M17" s="123"/>
      <c r="N17" s="118"/>
      <c r="O17" s="118"/>
      <c r="P17" s="118"/>
    </row>
    <row r="18" spans="1:16" customFormat="1" ht="15.75">
      <c r="B18" s="56" t="s">
        <v>231</v>
      </c>
      <c r="C18" s="86"/>
      <c r="D18" s="86"/>
      <c r="E18" s="86"/>
      <c r="F18" s="95"/>
      <c r="G18" s="86"/>
      <c r="H18" s="86"/>
      <c r="I18" s="114"/>
      <c r="J18" s="114"/>
      <c r="K18" s="89"/>
      <c r="L18" s="89"/>
      <c r="M18" s="89"/>
      <c r="N18" s="114"/>
      <c r="O18" s="114"/>
      <c r="P18" s="114"/>
    </row>
    <row r="19" spans="1:16" customFormat="1" ht="15.75">
      <c r="B19" s="56" t="s">
        <v>76</v>
      </c>
      <c r="C19" s="86"/>
      <c r="D19" s="86"/>
      <c r="E19" s="86"/>
      <c r="F19" s="95"/>
      <c r="G19" s="86"/>
      <c r="H19" s="86"/>
      <c r="I19" s="114"/>
      <c r="J19" s="114"/>
      <c r="K19" s="89"/>
      <c r="L19" s="89"/>
      <c r="M19" s="89"/>
      <c r="N19" s="114"/>
      <c r="O19" s="114"/>
      <c r="P19" s="114"/>
    </row>
    <row r="20" spans="1:16" customFormat="1" ht="15.75">
      <c r="B20" s="66" t="s">
        <v>267</v>
      </c>
      <c r="C20" s="88"/>
      <c r="D20" s="88"/>
      <c r="E20" s="88"/>
      <c r="F20" s="99"/>
      <c r="G20" s="88"/>
      <c r="H20" s="88"/>
      <c r="I20" s="118"/>
      <c r="J20" s="118"/>
      <c r="K20" s="123"/>
      <c r="L20" s="123"/>
      <c r="M20" s="123"/>
      <c r="N20" s="118"/>
      <c r="O20" s="118"/>
      <c r="P20" s="118"/>
    </row>
    <row r="21" spans="1:16" customFormat="1" ht="15.75">
      <c r="B21" s="56" t="s">
        <v>529</v>
      </c>
      <c r="C21" s="86"/>
      <c r="D21" s="86"/>
      <c r="E21" s="86"/>
      <c r="F21" s="95"/>
      <c r="G21" s="86"/>
      <c r="H21" s="86"/>
      <c r="I21" s="114"/>
      <c r="J21" s="114"/>
      <c r="K21" s="89"/>
      <c r="L21" s="89"/>
      <c r="M21" s="89"/>
      <c r="N21" s="114"/>
      <c r="O21" s="114"/>
      <c r="P21" s="114"/>
    </row>
    <row r="22" spans="1:16" customFormat="1" ht="15.75">
      <c r="B22" s="127" t="s">
        <v>267</v>
      </c>
      <c r="C22" s="88"/>
      <c r="D22" s="88"/>
      <c r="E22" s="88"/>
      <c r="F22" s="99"/>
      <c r="G22" s="88"/>
      <c r="H22" s="88"/>
      <c r="I22" s="118"/>
      <c r="J22" s="118"/>
      <c r="K22" s="123"/>
      <c r="L22" s="123"/>
      <c r="M22" s="123"/>
      <c r="N22" s="118"/>
      <c r="O22" s="118"/>
      <c r="P22" s="118"/>
    </row>
    <row r="23" spans="1:16" customFormat="1">
      <c r="A23" s="1"/>
      <c r="B23" s="120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20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20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40" t="s">
        <v>256</v>
      </c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topLeftCell="A10" workbookViewId="0">
      <selection activeCell="H8" sqref="H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560</v>
      </c>
    </row>
    <row r="4" spans="2:65">
      <c r="B4" s="80" t="s">
        <v>561</v>
      </c>
    </row>
    <row r="6" spans="2:65" ht="26.25" customHeight="1">
      <c r="B6" s="153" t="s">
        <v>198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5"/>
    </row>
    <row r="7" spans="2:65" ht="26.25" customHeight="1">
      <c r="B7" s="153" t="s">
        <v>109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5"/>
    </row>
    <row r="8" spans="2:65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J10" s="1"/>
    </row>
    <row r="11" spans="2:65" s="4" customFormat="1" ht="18" customHeight="1">
      <c r="B11" s="55" t="s">
        <v>48</v>
      </c>
      <c r="C11" s="83"/>
      <c r="D11" s="83"/>
      <c r="E11" s="83"/>
      <c r="F11" s="83"/>
      <c r="G11" s="83"/>
      <c r="H11" s="83"/>
      <c r="I11" s="94"/>
      <c r="J11" s="83"/>
      <c r="K11" s="83"/>
      <c r="L11" s="113"/>
      <c r="M11" s="113"/>
      <c r="N11" s="82"/>
      <c r="O11" s="82"/>
      <c r="P11" s="82"/>
      <c r="Q11" s="113"/>
      <c r="R11" s="113"/>
      <c r="S11" s="113"/>
      <c r="T11" s="5"/>
      <c r="BJ11" s="1"/>
      <c r="BM11" s="1"/>
    </row>
    <row r="12" spans="2:65" customFormat="1" ht="20.25" customHeight="1">
      <c r="B12" s="58" t="s">
        <v>232</v>
      </c>
      <c r="C12" s="86"/>
      <c r="D12" s="86"/>
      <c r="E12" s="86"/>
      <c r="F12" s="86"/>
      <c r="G12" s="86"/>
      <c r="H12" s="86"/>
      <c r="I12" s="95"/>
      <c r="J12" s="86"/>
      <c r="K12" s="86"/>
      <c r="L12" s="114"/>
      <c r="M12" s="114"/>
      <c r="N12" s="89"/>
      <c r="O12" s="89"/>
      <c r="P12" s="89"/>
      <c r="Q12" s="114"/>
      <c r="R12" s="114"/>
      <c r="S12" s="114"/>
    </row>
    <row r="13" spans="2:65" customFormat="1" ht="15.75">
      <c r="B13" s="58" t="s">
        <v>70</v>
      </c>
      <c r="C13" s="86"/>
      <c r="D13" s="86"/>
      <c r="E13" s="86"/>
      <c r="F13" s="86"/>
      <c r="G13" s="86"/>
      <c r="H13" s="86"/>
      <c r="I13" s="95"/>
      <c r="J13" s="86"/>
      <c r="K13" s="86"/>
      <c r="L13" s="114"/>
      <c r="M13" s="114"/>
      <c r="N13" s="89"/>
      <c r="O13" s="89"/>
      <c r="P13" s="89"/>
      <c r="Q13" s="114"/>
      <c r="R13" s="114"/>
      <c r="S13" s="114"/>
    </row>
    <row r="14" spans="2:65" customFormat="1" ht="15.75">
      <c r="B14" s="66" t="s">
        <v>267</v>
      </c>
      <c r="C14" s="88"/>
      <c r="D14" s="88"/>
      <c r="E14" s="88"/>
      <c r="F14" s="88"/>
      <c r="G14" s="88"/>
      <c r="H14" s="88"/>
      <c r="I14" s="99"/>
      <c r="J14" s="88"/>
      <c r="K14" s="88"/>
      <c r="L14" s="118"/>
      <c r="M14" s="118"/>
      <c r="N14" s="123"/>
      <c r="O14" s="123"/>
      <c r="P14" s="123"/>
      <c r="Q14" s="118"/>
      <c r="R14" s="118"/>
      <c r="S14" s="118"/>
    </row>
    <row r="15" spans="2:65" customFormat="1" ht="15.75">
      <c r="B15" s="58" t="s">
        <v>71</v>
      </c>
      <c r="C15" s="86"/>
      <c r="D15" s="86"/>
      <c r="E15" s="86"/>
      <c r="F15" s="86"/>
      <c r="G15" s="86"/>
      <c r="H15" s="86"/>
      <c r="I15" s="95"/>
      <c r="J15" s="86"/>
      <c r="K15" s="86"/>
      <c r="L15" s="114"/>
      <c r="M15" s="114"/>
      <c r="N15" s="89"/>
      <c r="O15" s="89"/>
      <c r="P15" s="89"/>
      <c r="Q15" s="114"/>
      <c r="R15" s="114"/>
      <c r="S15" s="114"/>
    </row>
    <row r="16" spans="2:65" customFormat="1" ht="15.75">
      <c r="B16" s="66" t="s">
        <v>267</v>
      </c>
      <c r="C16" s="88"/>
      <c r="D16" s="88"/>
      <c r="E16" s="88"/>
      <c r="F16" s="88"/>
      <c r="G16" s="88"/>
      <c r="H16" s="88"/>
      <c r="I16" s="99"/>
      <c r="J16" s="88"/>
      <c r="K16" s="88"/>
      <c r="L16" s="118"/>
      <c r="M16" s="118"/>
      <c r="N16" s="123"/>
      <c r="O16" s="123"/>
      <c r="P16" s="123"/>
      <c r="Q16" s="118"/>
      <c r="R16" s="118"/>
      <c r="S16" s="118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5"/>
      <c r="J17" s="86"/>
      <c r="K17" s="86"/>
      <c r="L17" s="114"/>
      <c r="M17" s="114"/>
      <c r="N17" s="89"/>
      <c r="O17" s="89"/>
      <c r="P17" s="89"/>
      <c r="Q17" s="114"/>
      <c r="R17" s="114"/>
      <c r="S17" s="114"/>
    </row>
    <row r="18" spans="1:19" customFormat="1" ht="15.75">
      <c r="B18" s="66" t="s">
        <v>267</v>
      </c>
      <c r="C18" s="88"/>
      <c r="D18" s="88"/>
      <c r="E18" s="88"/>
      <c r="F18" s="88"/>
      <c r="G18" s="88"/>
      <c r="H18" s="88"/>
      <c r="I18" s="99"/>
      <c r="J18" s="88"/>
      <c r="K18" s="88"/>
      <c r="L18" s="118"/>
      <c r="M18" s="118"/>
      <c r="N18" s="123"/>
      <c r="O18" s="123"/>
      <c r="P18" s="123"/>
      <c r="Q18" s="118"/>
      <c r="R18" s="118"/>
      <c r="S18" s="118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5"/>
      <c r="J19" s="86"/>
      <c r="K19" s="86"/>
      <c r="L19" s="114"/>
      <c r="M19" s="114"/>
      <c r="N19" s="89"/>
      <c r="O19" s="89"/>
      <c r="P19" s="89"/>
      <c r="Q19" s="114"/>
      <c r="R19" s="114"/>
      <c r="S19" s="114"/>
    </row>
    <row r="20" spans="1:19" customFormat="1" ht="15.75">
      <c r="B20" s="66" t="s">
        <v>267</v>
      </c>
      <c r="C20" s="88"/>
      <c r="D20" s="88"/>
      <c r="E20" s="88"/>
      <c r="F20" s="88"/>
      <c r="G20" s="88"/>
      <c r="H20" s="88"/>
      <c r="I20" s="99"/>
      <c r="J20" s="88"/>
      <c r="K20" s="88"/>
      <c r="L20" s="118"/>
      <c r="M20" s="118"/>
      <c r="N20" s="123"/>
      <c r="O20" s="123"/>
      <c r="P20" s="123"/>
      <c r="Q20" s="118"/>
      <c r="R20" s="118"/>
      <c r="S20" s="118"/>
    </row>
    <row r="21" spans="1:19" customFormat="1" ht="15.75">
      <c r="B21" s="58" t="s">
        <v>231</v>
      </c>
      <c r="C21" s="86"/>
      <c r="D21" s="86"/>
      <c r="E21" s="86"/>
      <c r="F21" s="86"/>
      <c r="G21" s="86"/>
      <c r="H21" s="86"/>
      <c r="I21" s="95"/>
      <c r="J21" s="86"/>
      <c r="K21" s="86"/>
      <c r="L21" s="114"/>
      <c r="M21" s="114"/>
      <c r="N21" s="89"/>
      <c r="O21" s="89"/>
      <c r="P21" s="89"/>
      <c r="Q21" s="114"/>
      <c r="R21" s="114"/>
      <c r="S21" s="114"/>
    </row>
    <row r="22" spans="1:19" customFormat="1" ht="15.75">
      <c r="B22" s="58" t="s">
        <v>83</v>
      </c>
      <c r="C22" s="86"/>
      <c r="D22" s="86"/>
      <c r="E22" s="86"/>
      <c r="F22" s="86"/>
      <c r="G22" s="86"/>
      <c r="H22" s="86"/>
      <c r="I22" s="95"/>
      <c r="J22" s="86"/>
      <c r="K22" s="86"/>
      <c r="L22" s="114"/>
      <c r="M22" s="114"/>
      <c r="N22" s="89"/>
      <c r="O22" s="89"/>
      <c r="P22" s="89"/>
      <c r="Q22" s="114"/>
      <c r="R22" s="114"/>
      <c r="S22" s="114"/>
    </row>
    <row r="23" spans="1:19" customFormat="1" ht="15.75">
      <c r="B23" s="66" t="s">
        <v>267</v>
      </c>
      <c r="C23" s="88"/>
      <c r="D23" s="88"/>
      <c r="E23" s="88"/>
      <c r="F23" s="88"/>
      <c r="G23" s="88"/>
      <c r="H23" s="88"/>
      <c r="I23" s="99"/>
      <c r="J23" s="88"/>
      <c r="K23" s="88"/>
      <c r="L23" s="118"/>
      <c r="M23" s="118"/>
      <c r="N23" s="123"/>
      <c r="O23" s="123"/>
      <c r="P23" s="123"/>
      <c r="Q23" s="118"/>
      <c r="R23" s="118"/>
      <c r="S23" s="118"/>
    </row>
    <row r="24" spans="1:19" customFormat="1" ht="15.75">
      <c r="B24" s="58" t="s">
        <v>84</v>
      </c>
      <c r="C24" s="86"/>
      <c r="D24" s="86"/>
      <c r="E24" s="86"/>
      <c r="F24" s="86"/>
      <c r="G24" s="86"/>
      <c r="H24" s="86"/>
      <c r="I24" s="95"/>
      <c r="J24" s="86"/>
      <c r="K24" s="86"/>
      <c r="L24" s="114"/>
      <c r="M24" s="114"/>
      <c r="N24" s="89"/>
      <c r="O24" s="89"/>
      <c r="P24" s="89"/>
      <c r="Q24" s="114"/>
      <c r="R24" s="114"/>
      <c r="S24" s="114"/>
    </row>
    <row r="25" spans="1:19" customFormat="1" ht="15.75">
      <c r="B25" s="127" t="s">
        <v>267</v>
      </c>
      <c r="C25" s="88"/>
      <c r="D25" s="88"/>
      <c r="E25" s="88"/>
      <c r="F25" s="88"/>
      <c r="G25" s="88"/>
      <c r="H25" s="88"/>
      <c r="I25" s="99"/>
      <c r="J25" s="88"/>
      <c r="K25" s="88"/>
      <c r="L25" s="118"/>
      <c r="M25" s="118"/>
      <c r="N25" s="123"/>
      <c r="O25" s="123"/>
      <c r="P25" s="123"/>
      <c r="Q25" s="118"/>
      <c r="R25" s="118"/>
      <c r="S25" s="118"/>
    </row>
    <row r="26" spans="1:19" customFormat="1">
      <c r="A26" s="1"/>
      <c r="B26" s="120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20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20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20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40" t="s">
        <v>256</v>
      </c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topLeftCell="A14" workbookViewId="0">
      <selection activeCell="F17" sqref="F17"/>
    </sheetView>
  </sheetViews>
  <sheetFormatPr defaultColWidth="9.140625" defaultRowHeight="18"/>
  <cols>
    <col min="1" max="1" width="6.28515625" style="1" customWidth="1"/>
    <col min="2" max="2" width="59.140625" style="2" customWidth="1"/>
    <col min="3" max="3" width="11.42578125" style="2" customWidth="1"/>
    <col min="4" max="4" width="10" style="2" customWidth="1"/>
    <col min="5" max="5" width="8.140625" style="2" customWidth="1"/>
    <col min="6" max="6" width="18.85546875" style="1" bestFit="1" customWidth="1"/>
    <col min="7" max="7" width="5.5703125" style="1" customWidth="1"/>
    <col min="8" max="8" width="11.7109375" style="1" bestFit="1" customWidth="1"/>
    <col min="9" max="9" width="14.85546875" style="1" customWidth="1"/>
    <col min="10" max="10" width="9.42578125" style="1" bestFit="1" customWidth="1"/>
    <col min="11" max="11" width="9.85546875" style="1" bestFit="1" customWidth="1"/>
    <col min="12" max="12" width="11.140625" style="1" customWidth="1"/>
    <col min="13" max="13" width="10.85546875" style="1" customWidth="1"/>
    <col min="14" max="14" width="17.42578125" style="1" customWidth="1"/>
    <col min="15" max="15" width="10.85546875" style="1" customWidth="1"/>
    <col min="16" max="16" width="13.425781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560</v>
      </c>
    </row>
    <row r="4" spans="2:81">
      <c r="B4" s="80" t="s">
        <v>561</v>
      </c>
    </row>
    <row r="6" spans="2:81" ht="26.25" customHeight="1">
      <c r="B6" s="153" t="s">
        <v>198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5"/>
    </row>
    <row r="7" spans="2:81" ht="26.25" customHeight="1">
      <c r="B7" s="153" t="s">
        <v>110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5"/>
    </row>
    <row r="8" spans="2:81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Z10" s="1"/>
    </row>
    <row r="11" spans="2:81" s="4" customFormat="1" ht="18" customHeight="1">
      <c r="B11" s="55" t="s">
        <v>58</v>
      </c>
      <c r="C11" s="83"/>
      <c r="D11" s="83"/>
      <c r="E11" s="83"/>
      <c r="F11" s="83"/>
      <c r="G11" s="83"/>
      <c r="H11" s="83"/>
      <c r="I11" s="94"/>
      <c r="J11" s="83">
        <v>12.89</v>
      </c>
      <c r="K11" s="83"/>
      <c r="L11" s="113"/>
      <c r="M11" s="113">
        <v>1E-4</v>
      </c>
      <c r="N11" s="82">
        <v>1582174.41</v>
      </c>
      <c r="O11" s="82"/>
      <c r="P11" s="82">
        <v>1318.79</v>
      </c>
      <c r="Q11" s="113"/>
      <c r="R11" s="113"/>
      <c r="S11" s="113">
        <v>2E-3</v>
      </c>
      <c r="T11" s="5"/>
      <c r="BZ11" s="1"/>
      <c r="CC11" s="1"/>
    </row>
    <row r="12" spans="2:81" customFormat="1" ht="17.25" customHeight="1">
      <c r="B12" s="58" t="s">
        <v>232</v>
      </c>
      <c r="C12" s="86"/>
      <c r="D12" s="86"/>
      <c r="E12" s="86"/>
      <c r="F12" s="86"/>
      <c r="G12" s="86"/>
      <c r="H12" s="86"/>
      <c r="I12" s="95"/>
      <c r="J12" s="86">
        <v>12.89</v>
      </c>
      <c r="K12" s="86"/>
      <c r="L12" s="114"/>
      <c r="M12" s="114">
        <v>1E-4</v>
      </c>
      <c r="N12" s="89">
        <v>1582174.41</v>
      </c>
      <c r="O12" s="89"/>
      <c r="P12" s="89">
        <v>1318.79</v>
      </c>
      <c r="Q12" s="114"/>
      <c r="R12" s="114"/>
      <c r="S12" s="114">
        <v>2E-3</v>
      </c>
    </row>
    <row r="13" spans="2:81" customFormat="1" ht="15.75">
      <c r="B13" s="58" t="s">
        <v>70</v>
      </c>
      <c r="C13" s="86"/>
      <c r="D13" s="86"/>
      <c r="E13" s="86"/>
      <c r="F13" s="86"/>
      <c r="G13" s="86"/>
      <c r="H13" s="86"/>
      <c r="I13" s="95"/>
      <c r="J13" s="86">
        <v>12.89</v>
      </c>
      <c r="K13" s="86"/>
      <c r="L13" s="114"/>
      <c r="M13" s="114">
        <v>1E-4</v>
      </c>
      <c r="N13" s="89">
        <v>1529614.41</v>
      </c>
      <c r="O13" s="89"/>
      <c r="P13" s="89">
        <v>1318.79</v>
      </c>
      <c r="Q13" s="114"/>
      <c r="R13" s="114"/>
      <c r="S13" s="114">
        <v>2E-3</v>
      </c>
    </row>
    <row r="14" spans="2:81" customFormat="1" ht="15.75">
      <c r="B14" s="66" t="s">
        <v>267</v>
      </c>
      <c r="C14" s="88"/>
      <c r="D14" s="88"/>
      <c r="E14" s="88"/>
      <c r="F14" s="88"/>
      <c r="G14" s="88"/>
      <c r="H14" s="88"/>
      <c r="I14" s="99"/>
      <c r="J14" s="88"/>
      <c r="K14" s="88"/>
      <c r="L14" s="118"/>
      <c r="M14" s="118"/>
      <c r="N14" s="123"/>
      <c r="O14" s="123"/>
      <c r="P14" s="123"/>
      <c r="Q14" s="118"/>
      <c r="R14" s="118"/>
      <c r="S14" s="118"/>
    </row>
    <row r="15" spans="2:81" customFormat="1" ht="15.75">
      <c r="B15" s="66" t="s">
        <v>530</v>
      </c>
      <c r="C15" s="88">
        <v>1092774</v>
      </c>
      <c r="D15" s="88"/>
      <c r="E15" s="88">
        <v>109</v>
      </c>
      <c r="F15" s="88" t="s">
        <v>578</v>
      </c>
      <c r="G15" s="88" t="s">
        <v>531</v>
      </c>
      <c r="H15" s="88" t="s">
        <v>303</v>
      </c>
      <c r="I15" s="99">
        <v>38445</v>
      </c>
      <c r="J15" s="88">
        <v>14.77</v>
      </c>
      <c r="K15" s="88" t="s">
        <v>165</v>
      </c>
      <c r="L15" s="118">
        <v>6.4500000000000002E-2</v>
      </c>
      <c r="M15" s="118">
        <v>1E-4</v>
      </c>
      <c r="N15" s="123">
        <v>204580.63</v>
      </c>
      <c r="O15" s="123">
        <v>130.41997000000001</v>
      </c>
      <c r="P15" s="123">
        <v>266.81</v>
      </c>
      <c r="Q15" s="118">
        <v>0</v>
      </c>
      <c r="R15" s="118">
        <v>0.20230000000000001</v>
      </c>
      <c r="S15" s="118">
        <v>4.0000000000000002E-4</v>
      </c>
    </row>
    <row r="16" spans="2:81" customFormat="1" ht="15.75">
      <c r="B16" s="66" t="s">
        <v>532</v>
      </c>
      <c r="C16" s="88">
        <v>1093939</v>
      </c>
      <c r="D16" s="88"/>
      <c r="E16" s="88">
        <v>109</v>
      </c>
      <c r="F16" s="88" t="s">
        <v>578</v>
      </c>
      <c r="G16" s="88" t="s">
        <v>531</v>
      </c>
      <c r="H16" s="88" t="s">
        <v>303</v>
      </c>
      <c r="I16" s="99">
        <v>38540</v>
      </c>
      <c r="J16" s="88">
        <v>13.35</v>
      </c>
      <c r="K16" s="88" t="s">
        <v>165</v>
      </c>
      <c r="L16" s="118">
        <v>6.4500000000000002E-2</v>
      </c>
      <c r="M16" s="118">
        <v>1E-4</v>
      </c>
      <c r="N16" s="123">
        <v>523351.39</v>
      </c>
      <c r="O16" s="123">
        <v>130.63002</v>
      </c>
      <c r="P16" s="123">
        <v>683.65</v>
      </c>
      <c r="Q16" s="118">
        <v>0</v>
      </c>
      <c r="R16" s="118">
        <v>0.51840000000000008</v>
      </c>
      <c r="S16" s="118">
        <v>1E-3</v>
      </c>
    </row>
    <row r="17" spans="2:19" customFormat="1" ht="15.75">
      <c r="B17" s="66" t="s">
        <v>533</v>
      </c>
      <c r="C17" s="88">
        <v>1094747</v>
      </c>
      <c r="D17" s="88"/>
      <c r="E17" s="88">
        <v>109</v>
      </c>
      <c r="F17" s="88" t="s">
        <v>578</v>
      </c>
      <c r="G17" s="88" t="s">
        <v>531</v>
      </c>
      <c r="H17" s="88" t="s">
        <v>303</v>
      </c>
      <c r="I17" s="99">
        <v>38634</v>
      </c>
      <c r="J17" s="88">
        <v>10.68</v>
      </c>
      <c r="K17" s="88" t="s">
        <v>165</v>
      </c>
      <c r="L17" s="118">
        <v>6.4500000000000002E-2</v>
      </c>
      <c r="M17" s="118">
        <v>1E-4</v>
      </c>
      <c r="N17" s="123">
        <v>284050.51</v>
      </c>
      <c r="O17" s="123">
        <v>129.64983000000001</v>
      </c>
      <c r="P17" s="123">
        <v>368.27</v>
      </c>
      <c r="Q17" s="118">
        <v>0</v>
      </c>
      <c r="R17" s="118">
        <v>0.2792</v>
      </c>
      <c r="S17" s="118">
        <v>5.9999999999999995E-4</v>
      </c>
    </row>
    <row r="18" spans="2:19" customFormat="1" ht="15.75">
      <c r="B18" s="66" t="s">
        <v>534</v>
      </c>
      <c r="C18" s="88">
        <v>1760016</v>
      </c>
      <c r="D18" s="88"/>
      <c r="E18" s="88">
        <v>2163</v>
      </c>
      <c r="F18" s="88" t="s">
        <v>351</v>
      </c>
      <c r="G18" s="88">
        <v>0</v>
      </c>
      <c r="H18" s="88" t="s">
        <v>280</v>
      </c>
      <c r="I18" s="99">
        <v>36303</v>
      </c>
      <c r="J18" s="88">
        <v>0</v>
      </c>
      <c r="K18" s="88" t="s">
        <v>165</v>
      </c>
      <c r="L18" s="118">
        <v>0.04</v>
      </c>
      <c r="M18" s="118">
        <v>0.04</v>
      </c>
      <c r="N18" s="123">
        <v>253687.79</v>
      </c>
      <c r="O18" s="123">
        <v>0.01</v>
      </c>
      <c r="P18" s="123">
        <v>0.03</v>
      </c>
      <c r="Q18" s="118">
        <v>0</v>
      </c>
      <c r="R18" s="118">
        <v>0</v>
      </c>
      <c r="S18" s="118">
        <v>0</v>
      </c>
    </row>
    <row r="19" spans="2:19" customFormat="1" ht="15.75">
      <c r="B19" s="66" t="s">
        <v>535</v>
      </c>
      <c r="C19" s="88">
        <v>3980018</v>
      </c>
      <c r="D19" s="88"/>
      <c r="E19" s="88">
        <v>398</v>
      </c>
      <c r="F19" s="88" t="s">
        <v>536</v>
      </c>
      <c r="G19" s="88">
        <v>0</v>
      </c>
      <c r="H19" s="88" t="s">
        <v>280</v>
      </c>
      <c r="I19" s="99">
        <v>36304</v>
      </c>
      <c r="J19" s="88">
        <v>0</v>
      </c>
      <c r="K19" s="88" t="s">
        <v>165</v>
      </c>
      <c r="L19" s="118">
        <v>0.03</v>
      </c>
      <c r="M19" s="118">
        <v>0.03</v>
      </c>
      <c r="N19" s="123">
        <v>131565.04</v>
      </c>
      <c r="O19" s="123">
        <v>0.01</v>
      </c>
      <c r="P19" s="123">
        <v>0.01</v>
      </c>
      <c r="Q19" s="118">
        <v>2.5499999999999998E-2</v>
      </c>
      <c r="R19" s="118">
        <v>0</v>
      </c>
      <c r="S19" s="118">
        <v>0</v>
      </c>
    </row>
    <row r="20" spans="2:19" customFormat="1" ht="15.75">
      <c r="B20" s="66" t="s">
        <v>535</v>
      </c>
      <c r="C20" s="88">
        <v>3980042</v>
      </c>
      <c r="D20" s="88"/>
      <c r="E20" s="88">
        <v>398</v>
      </c>
      <c r="F20" s="88" t="s">
        <v>536</v>
      </c>
      <c r="G20" s="88">
        <v>0</v>
      </c>
      <c r="H20" s="88" t="s">
        <v>280</v>
      </c>
      <c r="I20" s="99">
        <v>36535</v>
      </c>
      <c r="J20" s="88">
        <v>0</v>
      </c>
      <c r="K20" s="88" t="s">
        <v>165</v>
      </c>
      <c r="L20" s="118">
        <v>0.03</v>
      </c>
      <c r="M20" s="118">
        <v>0.03</v>
      </c>
      <c r="N20" s="123">
        <v>132379.04999999999</v>
      </c>
      <c r="O20" s="123">
        <v>0.01</v>
      </c>
      <c r="P20" s="123">
        <v>0.01</v>
      </c>
      <c r="Q20" s="118">
        <v>1.2800000000000001E-2</v>
      </c>
      <c r="R20" s="118">
        <v>0</v>
      </c>
      <c r="S20" s="118">
        <v>0</v>
      </c>
    </row>
    <row r="21" spans="2:19" customFormat="1" ht="15.75">
      <c r="B21" s="58" t="s">
        <v>71</v>
      </c>
      <c r="C21" s="86"/>
      <c r="D21" s="86"/>
      <c r="E21" s="86"/>
      <c r="F21" s="86"/>
      <c r="G21" s="86"/>
      <c r="H21" s="86"/>
      <c r="I21" s="95"/>
      <c r="J21" s="86"/>
      <c r="K21" s="86"/>
      <c r="L21" s="114"/>
      <c r="M21" s="114"/>
      <c r="N21" s="89"/>
      <c r="O21" s="89"/>
      <c r="P21" s="89"/>
      <c r="Q21" s="114"/>
      <c r="R21" s="114"/>
      <c r="S21" s="114"/>
    </row>
    <row r="22" spans="2:19" customFormat="1" ht="15.75">
      <c r="B22" s="66" t="s">
        <v>267</v>
      </c>
      <c r="C22" s="88"/>
      <c r="D22" s="88"/>
      <c r="E22" s="88"/>
      <c r="F22" s="88"/>
      <c r="G22" s="88"/>
      <c r="H22" s="88"/>
      <c r="I22" s="99"/>
      <c r="J22" s="88"/>
      <c r="K22" s="88"/>
      <c r="L22" s="118"/>
      <c r="M22" s="118"/>
      <c r="N22" s="123"/>
      <c r="O22" s="123"/>
      <c r="P22" s="123"/>
      <c r="Q22" s="118"/>
      <c r="R22" s="118"/>
      <c r="S22" s="118"/>
    </row>
    <row r="23" spans="2:19" customFormat="1" ht="15.75">
      <c r="B23" s="58" t="s">
        <v>50</v>
      </c>
      <c r="C23" s="86"/>
      <c r="D23" s="86"/>
      <c r="E23" s="86"/>
      <c r="F23" s="86"/>
      <c r="G23" s="86"/>
      <c r="H23" s="86"/>
      <c r="I23" s="95"/>
      <c r="J23" s="86"/>
      <c r="K23" s="86"/>
      <c r="L23" s="114"/>
      <c r="M23" s="114"/>
      <c r="N23" s="89">
        <v>52560</v>
      </c>
      <c r="O23" s="89"/>
      <c r="P23" s="89"/>
      <c r="Q23" s="114"/>
      <c r="R23" s="114"/>
      <c r="S23" s="114"/>
    </row>
    <row r="24" spans="2:19" customFormat="1" ht="15.75">
      <c r="B24" s="66" t="s">
        <v>267</v>
      </c>
      <c r="C24" s="88"/>
      <c r="D24" s="88"/>
      <c r="E24" s="88"/>
      <c r="F24" s="88"/>
      <c r="G24" s="88"/>
      <c r="H24" s="88"/>
      <c r="I24" s="99"/>
      <c r="J24" s="88"/>
      <c r="K24" s="88"/>
      <c r="L24" s="118"/>
      <c r="M24" s="118"/>
      <c r="N24" s="123"/>
      <c r="O24" s="123"/>
      <c r="P24" s="123"/>
      <c r="Q24" s="118"/>
      <c r="R24" s="118"/>
      <c r="S24" s="118"/>
    </row>
    <row r="25" spans="2:19" customFormat="1" ht="15.75">
      <c r="B25" s="66" t="s">
        <v>537</v>
      </c>
      <c r="C25" s="88">
        <v>2390037</v>
      </c>
      <c r="D25" s="88"/>
      <c r="E25" s="88">
        <v>2225</v>
      </c>
      <c r="F25" s="88" t="s">
        <v>538</v>
      </c>
      <c r="G25" s="88">
        <v>0</v>
      </c>
      <c r="H25" s="88" t="s">
        <v>280</v>
      </c>
      <c r="I25" s="99">
        <v>36304</v>
      </c>
      <c r="J25" s="88">
        <v>0</v>
      </c>
      <c r="K25" s="88" t="s">
        <v>165</v>
      </c>
      <c r="L25" s="118">
        <v>0.04</v>
      </c>
      <c r="M25" s="118">
        <v>0</v>
      </c>
      <c r="N25" s="123">
        <v>52560</v>
      </c>
      <c r="O25" s="123">
        <v>0</v>
      </c>
      <c r="P25" s="123">
        <v>0</v>
      </c>
      <c r="Q25" s="118">
        <v>0</v>
      </c>
      <c r="R25" s="118">
        <v>0</v>
      </c>
      <c r="S25" s="118">
        <v>0</v>
      </c>
    </row>
    <row r="26" spans="2:19" customFormat="1" ht="15.75">
      <c r="B26" s="58" t="s">
        <v>72</v>
      </c>
      <c r="C26" s="86"/>
      <c r="D26" s="86"/>
      <c r="E26" s="86"/>
      <c r="F26" s="86"/>
      <c r="G26" s="86"/>
      <c r="H26" s="86"/>
      <c r="I26" s="95"/>
      <c r="J26" s="86"/>
      <c r="K26" s="86"/>
      <c r="L26" s="114"/>
      <c r="M26" s="114"/>
      <c r="N26" s="89"/>
      <c r="O26" s="89"/>
      <c r="P26" s="89"/>
      <c r="Q26" s="114"/>
      <c r="R26" s="114"/>
      <c r="S26" s="114"/>
    </row>
    <row r="27" spans="2:19" customFormat="1" ht="15.75">
      <c r="B27" s="66" t="s">
        <v>267</v>
      </c>
      <c r="C27" s="88"/>
      <c r="D27" s="88"/>
      <c r="E27" s="88"/>
      <c r="F27" s="88"/>
      <c r="G27" s="88"/>
      <c r="H27" s="88"/>
      <c r="I27" s="99"/>
      <c r="J27" s="88"/>
      <c r="K27" s="88"/>
      <c r="L27" s="118"/>
      <c r="M27" s="118"/>
      <c r="N27" s="123"/>
      <c r="O27" s="123"/>
      <c r="P27" s="123"/>
      <c r="Q27" s="118"/>
      <c r="R27" s="118"/>
      <c r="S27" s="118"/>
    </row>
    <row r="28" spans="2:19" customFormat="1" ht="15.75">
      <c r="B28" s="58" t="s">
        <v>231</v>
      </c>
      <c r="C28" s="86"/>
      <c r="D28" s="86"/>
      <c r="E28" s="86"/>
      <c r="F28" s="86"/>
      <c r="G28" s="86"/>
      <c r="H28" s="86"/>
      <c r="I28" s="95"/>
      <c r="J28" s="86"/>
      <c r="K28" s="86"/>
      <c r="L28" s="114"/>
      <c r="M28" s="114"/>
      <c r="N28" s="89"/>
      <c r="O28" s="89"/>
      <c r="P28" s="89"/>
      <c r="Q28" s="114"/>
      <c r="R28" s="114"/>
      <c r="S28" s="114"/>
    </row>
    <row r="29" spans="2:19" customFormat="1" ht="15.75">
      <c r="B29" s="58" t="s">
        <v>85</v>
      </c>
      <c r="C29" s="86"/>
      <c r="D29" s="86"/>
      <c r="E29" s="86"/>
      <c r="F29" s="86"/>
      <c r="G29" s="86"/>
      <c r="H29" s="86"/>
      <c r="I29" s="95"/>
      <c r="J29" s="86"/>
      <c r="K29" s="86"/>
      <c r="L29" s="114"/>
      <c r="M29" s="114"/>
      <c r="N29" s="89"/>
      <c r="O29" s="89"/>
      <c r="P29" s="89"/>
      <c r="Q29" s="114"/>
      <c r="R29" s="114"/>
      <c r="S29" s="114"/>
    </row>
    <row r="30" spans="2:19" customFormat="1" ht="15.75">
      <c r="B30" s="66" t="s">
        <v>267</v>
      </c>
      <c r="C30" s="88"/>
      <c r="D30" s="88"/>
      <c r="E30" s="88"/>
      <c r="F30" s="88"/>
      <c r="G30" s="88"/>
      <c r="H30" s="88"/>
      <c r="I30" s="99"/>
      <c r="J30" s="88"/>
      <c r="K30" s="88"/>
      <c r="L30" s="118"/>
      <c r="M30" s="118"/>
      <c r="N30" s="123"/>
      <c r="O30" s="123"/>
      <c r="P30" s="123"/>
      <c r="Q30" s="118"/>
      <c r="R30" s="118"/>
      <c r="S30" s="118"/>
    </row>
    <row r="31" spans="2:19" customFormat="1" ht="15.75">
      <c r="B31" s="58" t="s">
        <v>86</v>
      </c>
      <c r="C31" s="86"/>
      <c r="D31" s="86"/>
      <c r="E31" s="86"/>
      <c r="F31" s="86"/>
      <c r="G31" s="86"/>
      <c r="H31" s="86"/>
      <c r="I31" s="95"/>
      <c r="J31" s="86"/>
      <c r="K31" s="86"/>
      <c r="L31" s="114"/>
      <c r="M31" s="114"/>
      <c r="N31" s="89"/>
      <c r="O31" s="89"/>
      <c r="P31" s="89"/>
      <c r="Q31" s="114"/>
      <c r="R31" s="114"/>
      <c r="S31" s="114"/>
    </row>
    <row r="32" spans="2:19" customFormat="1" ht="15.75">
      <c r="B32" s="127" t="s">
        <v>267</v>
      </c>
      <c r="C32" s="88"/>
      <c r="D32" s="88"/>
      <c r="E32" s="88"/>
      <c r="F32" s="88"/>
      <c r="G32" s="88"/>
      <c r="H32" s="88"/>
      <c r="I32" s="99"/>
      <c r="J32" s="88"/>
      <c r="K32" s="88"/>
      <c r="L32" s="118"/>
      <c r="M32" s="118"/>
      <c r="N32" s="123"/>
      <c r="O32" s="123"/>
      <c r="P32" s="123"/>
      <c r="Q32" s="118"/>
      <c r="R32" s="118"/>
      <c r="S32" s="118"/>
    </row>
    <row r="33" spans="1:19" customFormat="1">
      <c r="A33" s="1"/>
      <c r="B33" s="120" t="s">
        <v>249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customFormat="1">
      <c r="A34" s="1"/>
      <c r="B34" s="120" t="s">
        <v>133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customFormat="1">
      <c r="A35" s="1"/>
      <c r="B35" s="120" t="s">
        <v>245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customFormat="1">
      <c r="A36" s="1"/>
      <c r="B36" s="120" t="s">
        <v>246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>
      <c r="B37" s="140" t="s">
        <v>256</v>
      </c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</row>
    <row r="38" spans="1:19">
      <c r="C38" s="1"/>
      <c r="D38" s="1"/>
      <c r="E38" s="1"/>
    </row>
    <row r="39" spans="1:19">
      <c r="C39" s="1"/>
      <c r="D39" s="1"/>
      <c r="E39" s="1"/>
    </row>
    <row r="40" spans="1:19">
      <c r="C40" s="1"/>
      <c r="D40" s="1"/>
      <c r="E40" s="1"/>
    </row>
    <row r="41" spans="1:19">
      <c r="C41" s="1"/>
      <c r="D41" s="1"/>
      <c r="E41" s="1"/>
    </row>
    <row r="42" spans="1:19">
      <c r="C42" s="1"/>
      <c r="D42" s="1"/>
      <c r="E42" s="1"/>
    </row>
    <row r="43" spans="1:19">
      <c r="C43" s="1"/>
      <c r="D43" s="1"/>
      <c r="E43" s="1"/>
    </row>
    <row r="44" spans="1:19">
      <c r="C44" s="1"/>
      <c r="D44" s="1"/>
      <c r="E44" s="1"/>
    </row>
    <row r="45" spans="1:19">
      <c r="C45" s="1"/>
      <c r="D45" s="1"/>
      <c r="E45" s="1"/>
    </row>
    <row r="46" spans="1:19">
      <c r="C46" s="1"/>
      <c r="D46" s="1"/>
      <c r="E46" s="1"/>
    </row>
    <row r="47" spans="1:19">
      <c r="C47" s="1"/>
      <c r="D47" s="1"/>
      <c r="E47" s="1"/>
    </row>
    <row r="48" spans="1:19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7:S37"/>
  </mergeCells>
  <phoneticPr fontId="4" type="noConversion"/>
  <dataValidations count="1">
    <dataValidation allowBlank="1" showInputMessage="1" showErrorMessage="1" sqref="T37:XFD1048576 A33:A1048576 A5:XFD11 B38:S1048576 B33:S3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topLeftCell="A7" workbookViewId="0">
      <selection activeCell="F15" sqref="F15"/>
    </sheetView>
  </sheetViews>
  <sheetFormatPr defaultColWidth="9.140625" defaultRowHeight="18"/>
  <cols>
    <col min="1" max="1" width="6.28515625" style="1" customWidth="1"/>
    <col min="2" max="2" width="56.5703125" style="2" customWidth="1"/>
    <col min="3" max="3" width="11.5703125" style="2" customWidth="1"/>
    <col min="4" max="4" width="6.28515625" style="2" customWidth="1"/>
    <col min="5" max="5" width="8" style="2" customWidth="1"/>
    <col min="6" max="6" width="18.85546875" style="1" bestFit="1" customWidth="1"/>
    <col min="7" max="7" width="9.85546875" style="1" bestFit="1" customWidth="1"/>
    <col min="8" max="8" width="14.5703125" style="1" bestFit="1" customWidth="1"/>
    <col min="9" max="9" width="12" style="1" customWidth="1"/>
    <col min="10" max="10" width="10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277</v>
      </c>
    </row>
    <row r="2" spans="2:98">
      <c r="B2" s="80" t="s">
        <v>278</v>
      </c>
    </row>
    <row r="3" spans="2:98">
      <c r="B3" s="80" t="s">
        <v>560</v>
      </c>
    </row>
    <row r="4" spans="2:98">
      <c r="B4" s="80" t="s">
        <v>561</v>
      </c>
    </row>
    <row r="6" spans="2:98" ht="26.25" customHeight="1">
      <c r="B6" s="153" t="s">
        <v>198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5"/>
    </row>
    <row r="7" spans="2:98" ht="26.25" customHeight="1">
      <c r="B7" s="153" t="s">
        <v>111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5"/>
    </row>
    <row r="8" spans="2:98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83"/>
      <c r="D11" s="83"/>
      <c r="E11" s="83"/>
      <c r="F11" s="83"/>
      <c r="G11" s="83"/>
      <c r="H11" s="82">
        <v>105387.76</v>
      </c>
      <c r="I11" s="82"/>
      <c r="J11" s="82">
        <v>300.56</v>
      </c>
      <c r="K11" s="113"/>
      <c r="L11" s="113"/>
      <c r="M11" s="113">
        <v>5.0000000000000001E-4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232</v>
      </c>
      <c r="C12" s="86"/>
      <c r="D12" s="86"/>
      <c r="E12" s="86"/>
      <c r="F12" s="86"/>
      <c r="G12" s="86"/>
      <c r="H12" s="89">
        <v>105387.76</v>
      </c>
      <c r="I12" s="89"/>
      <c r="J12" s="89">
        <v>300.56</v>
      </c>
      <c r="K12" s="114"/>
      <c r="L12" s="114"/>
      <c r="M12" s="114">
        <v>5.0000000000000001E-4</v>
      </c>
    </row>
    <row r="13" spans="2:98" customFormat="1" ht="15.75">
      <c r="B13" s="59" t="s">
        <v>267</v>
      </c>
      <c r="C13" s="88"/>
      <c r="D13" s="88"/>
      <c r="E13" s="88"/>
      <c r="F13" s="88"/>
      <c r="G13" s="88"/>
      <c r="H13" s="123"/>
      <c r="I13" s="123"/>
      <c r="J13" s="123"/>
      <c r="K13" s="118"/>
      <c r="L13" s="118"/>
      <c r="M13" s="118"/>
    </row>
    <row r="14" spans="2:98" customFormat="1" ht="15.75">
      <c r="B14" s="59" t="s">
        <v>539</v>
      </c>
      <c r="C14" s="88">
        <v>239012</v>
      </c>
      <c r="D14" s="88"/>
      <c r="E14" s="88">
        <v>2225</v>
      </c>
      <c r="F14" s="88" t="s">
        <v>538</v>
      </c>
      <c r="G14" s="88" t="s">
        <v>165</v>
      </c>
      <c r="H14" s="123">
        <v>75575.509999999995</v>
      </c>
      <c r="I14" s="123">
        <v>0</v>
      </c>
      <c r="J14" s="123">
        <v>0</v>
      </c>
      <c r="K14" s="118">
        <v>2.7000000000000001E-3</v>
      </c>
      <c r="L14" s="118">
        <v>0</v>
      </c>
      <c r="M14" s="118">
        <v>0</v>
      </c>
    </row>
    <row r="15" spans="2:98" customFormat="1" ht="15.75">
      <c r="B15" s="59" t="s">
        <v>540</v>
      </c>
      <c r="C15" s="88">
        <v>15016</v>
      </c>
      <c r="D15" s="88"/>
      <c r="E15" s="88">
        <v>401</v>
      </c>
      <c r="F15" s="88" t="s">
        <v>576</v>
      </c>
      <c r="G15" s="88" t="s">
        <v>165</v>
      </c>
      <c r="H15" s="123">
        <v>900</v>
      </c>
      <c r="I15" s="123">
        <v>0</v>
      </c>
      <c r="J15" s="123">
        <v>0</v>
      </c>
      <c r="K15" s="118">
        <v>0</v>
      </c>
      <c r="L15" s="118">
        <v>0</v>
      </c>
      <c r="M15" s="118">
        <v>0</v>
      </c>
    </row>
    <row r="16" spans="2:98" customFormat="1" ht="15.75">
      <c r="B16" s="59" t="s">
        <v>541</v>
      </c>
      <c r="C16" s="88">
        <v>10056125</v>
      </c>
      <c r="D16" s="88"/>
      <c r="E16" s="88">
        <v>825</v>
      </c>
      <c r="F16" s="88" t="s">
        <v>157</v>
      </c>
      <c r="G16" s="88" t="s">
        <v>165</v>
      </c>
      <c r="H16" s="123">
        <v>765</v>
      </c>
      <c r="I16" s="123">
        <v>39289.099499999997</v>
      </c>
      <c r="J16" s="123">
        <v>300.56</v>
      </c>
      <c r="K16" s="118">
        <v>0</v>
      </c>
      <c r="L16" s="118">
        <v>1</v>
      </c>
      <c r="M16" s="118">
        <v>5.0000000000000001E-4</v>
      </c>
    </row>
    <row r="17" spans="1:13" customFormat="1" ht="15.75">
      <c r="B17" s="59" t="s">
        <v>542</v>
      </c>
      <c r="C17" s="88">
        <v>1096742</v>
      </c>
      <c r="D17" s="88"/>
      <c r="E17" s="88">
        <v>1011</v>
      </c>
      <c r="F17" s="88" t="s">
        <v>151</v>
      </c>
      <c r="G17" s="88" t="s">
        <v>165</v>
      </c>
      <c r="H17" s="123">
        <v>28147.25</v>
      </c>
      <c r="I17" s="123">
        <v>0</v>
      </c>
      <c r="J17" s="123">
        <v>0</v>
      </c>
      <c r="K17" s="118">
        <v>2.2000000000000001E-3</v>
      </c>
      <c r="L17" s="118">
        <v>0</v>
      </c>
      <c r="M17" s="118">
        <v>0</v>
      </c>
    </row>
    <row r="18" spans="1:13" customFormat="1" ht="15.75">
      <c r="B18" s="58" t="s">
        <v>231</v>
      </c>
      <c r="C18" s="86"/>
      <c r="D18" s="86"/>
      <c r="E18" s="86"/>
      <c r="F18" s="86"/>
      <c r="G18" s="86"/>
      <c r="H18" s="89"/>
      <c r="I18" s="89"/>
      <c r="J18" s="89"/>
      <c r="K18" s="114"/>
      <c r="L18" s="114"/>
      <c r="M18" s="114"/>
    </row>
    <row r="19" spans="1:13" customFormat="1" ht="15.75">
      <c r="B19" s="58" t="s">
        <v>79</v>
      </c>
      <c r="C19" s="86"/>
      <c r="D19" s="86"/>
      <c r="E19" s="86"/>
      <c r="F19" s="86"/>
      <c r="G19" s="86"/>
      <c r="H19" s="89"/>
      <c r="I19" s="89"/>
      <c r="J19" s="89"/>
      <c r="K19" s="114"/>
      <c r="L19" s="114"/>
      <c r="M19" s="114"/>
    </row>
    <row r="20" spans="1:13" customFormat="1" ht="15.75">
      <c r="B20" s="59" t="s">
        <v>267</v>
      </c>
      <c r="C20" s="88"/>
      <c r="D20" s="88"/>
      <c r="E20" s="88"/>
      <c r="F20" s="88"/>
      <c r="G20" s="88"/>
      <c r="H20" s="123"/>
      <c r="I20" s="123"/>
      <c r="J20" s="123"/>
      <c r="K20" s="118"/>
      <c r="L20" s="118"/>
      <c r="M20" s="118"/>
    </row>
    <row r="21" spans="1:13" customFormat="1" ht="15.75">
      <c r="B21" s="58" t="s">
        <v>78</v>
      </c>
      <c r="C21" s="86"/>
      <c r="D21" s="86"/>
      <c r="E21" s="86"/>
      <c r="F21" s="86"/>
      <c r="G21" s="86"/>
      <c r="H21" s="89"/>
      <c r="I21" s="89"/>
      <c r="J21" s="89"/>
      <c r="K21" s="114"/>
      <c r="L21" s="114"/>
      <c r="M21" s="114"/>
    </row>
    <row r="22" spans="1:13" customFormat="1" ht="15.75">
      <c r="B22" s="122" t="s">
        <v>267</v>
      </c>
      <c r="C22" s="88"/>
      <c r="D22" s="88"/>
      <c r="E22" s="88"/>
      <c r="F22" s="88"/>
      <c r="G22" s="88"/>
      <c r="H22" s="123"/>
      <c r="I22" s="123"/>
      <c r="J22" s="123"/>
      <c r="K22" s="118"/>
      <c r="L22" s="118"/>
      <c r="M22" s="118"/>
    </row>
    <row r="23" spans="1:13" customFormat="1">
      <c r="A23" s="1"/>
      <c r="B23" s="120" t="s">
        <v>249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>
      <c r="A24" s="1"/>
      <c r="B24" s="120" t="s">
        <v>245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customFormat="1">
      <c r="A25" s="1"/>
      <c r="B25" s="120" t="s">
        <v>246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B26" s="140" t="s">
        <v>256</v>
      </c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6:M26"/>
  </mergeCells>
  <phoneticPr fontId="4" type="noConversion"/>
  <dataValidations count="1">
    <dataValidation allowBlank="1" showInputMessage="1" showErrorMessage="1" sqref="A23:A1048576 A5:XFD11 N26:XFD1048576 B27:M1048576 B23:M25"/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topLeftCell="A25" workbookViewId="0">
      <selection activeCell="B1" sqref="B1:K39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2.140625" style="2" customWidth="1"/>
    <col min="4" max="4" width="12.5703125" style="1" bestFit="1" customWidth="1"/>
    <col min="5" max="5" width="14.140625" style="1" customWidth="1"/>
    <col min="6" max="6" width="16.42578125" style="1" bestFit="1" customWidth="1"/>
    <col min="7" max="7" width="14.28515625" style="1" customWidth="1"/>
    <col min="8" max="8" width="13.14062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560</v>
      </c>
    </row>
    <row r="4" spans="2:55">
      <c r="B4" s="80" t="s">
        <v>561</v>
      </c>
    </row>
    <row r="6" spans="2:55" ht="26.25" customHeight="1">
      <c r="B6" s="153" t="s">
        <v>198</v>
      </c>
      <c r="C6" s="154"/>
      <c r="D6" s="154"/>
      <c r="E6" s="154"/>
      <c r="F6" s="154"/>
      <c r="G6" s="154"/>
      <c r="H6" s="154"/>
      <c r="I6" s="154"/>
      <c r="J6" s="154"/>
      <c r="K6" s="155"/>
    </row>
    <row r="7" spans="2:55" ht="26.25" customHeight="1">
      <c r="B7" s="153" t="s">
        <v>117</v>
      </c>
      <c r="C7" s="154"/>
      <c r="D7" s="154"/>
      <c r="E7" s="154"/>
      <c r="F7" s="154"/>
      <c r="G7" s="154"/>
      <c r="H7" s="154"/>
      <c r="I7" s="154"/>
      <c r="J7" s="154"/>
      <c r="K7" s="155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83"/>
      <c r="D11" s="83"/>
      <c r="E11" s="94"/>
      <c r="F11" s="82">
        <v>2681921.9900000002</v>
      </c>
      <c r="G11" s="82"/>
      <c r="H11" s="82">
        <v>11277.75</v>
      </c>
      <c r="I11" s="113"/>
      <c r="J11" s="113"/>
      <c r="K11" s="113">
        <v>1.72E-2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232</v>
      </c>
      <c r="C12" s="86"/>
      <c r="D12" s="86"/>
      <c r="E12" s="95"/>
      <c r="F12" s="89"/>
      <c r="G12" s="89"/>
      <c r="H12" s="89"/>
      <c r="I12" s="114"/>
      <c r="J12" s="114"/>
      <c r="K12" s="114"/>
    </row>
    <row r="13" spans="2:55" customFormat="1" ht="15.75">
      <c r="B13" s="56" t="s">
        <v>222</v>
      </c>
      <c r="C13" s="86"/>
      <c r="D13" s="86"/>
      <c r="E13" s="95"/>
      <c r="F13" s="89"/>
      <c r="G13" s="89"/>
      <c r="H13" s="89"/>
      <c r="I13" s="114"/>
      <c r="J13" s="114"/>
      <c r="K13" s="114"/>
    </row>
    <row r="14" spans="2:55" customFormat="1" ht="15.75">
      <c r="B14" s="59" t="s">
        <v>267</v>
      </c>
      <c r="C14" s="88"/>
      <c r="D14" s="88"/>
      <c r="E14" s="99"/>
      <c r="F14" s="123"/>
      <c r="G14" s="123"/>
      <c r="H14" s="123"/>
      <c r="I14" s="118"/>
      <c r="J14" s="118"/>
      <c r="K14" s="118"/>
    </row>
    <row r="15" spans="2:55" customFormat="1" ht="15.75">
      <c r="B15" s="56" t="s">
        <v>227</v>
      </c>
      <c r="C15" s="86"/>
      <c r="D15" s="86"/>
      <c r="E15" s="95"/>
      <c r="F15" s="89"/>
      <c r="G15" s="89"/>
      <c r="H15" s="89"/>
      <c r="I15" s="114"/>
      <c r="J15" s="114"/>
      <c r="K15" s="114"/>
    </row>
    <row r="16" spans="2:55" customFormat="1" ht="15.75">
      <c r="B16" s="59" t="s">
        <v>267</v>
      </c>
      <c r="C16" s="88"/>
      <c r="D16" s="88"/>
      <c r="E16" s="99"/>
      <c r="F16" s="123"/>
      <c r="G16" s="123"/>
      <c r="H16" s="123"/>
      <c r="I16" s="118"/>
      <c r="J16" s="118"/>
      <c r="K16" s="118"/>
    </row>
    <row r="17" spans="2:11" customFormat="1" ht="15.75">
      <c r="B17" s="56" t="s">
        <v>228</v>
      </c>
      <c r="C17" s="86"/>
      <c r="D17" s="86"/>
      <c r="E17" s="95"/>
      <c r="F17" s="89"/>
      <c r="G17" s="89"/>
      <c r="H17" s="89"/>
      <c r="I17" s="114"/>
      <c r="J17" s="114"/>
      <c r="K17" s="114"/>
    </row>
    <row r="18" spans="2:11" customFormat="1" ht="15.75">
      <c r="B18" s="59" t="s">
        <v>267</v>
      </c>
      <c r="C18" s="88"/>
      <c r="D18" s="88"/>
      <c r="E18" s="99"/>
      <c r="F18" s="123"/>
      <c r="G18" s="123"/>
      <c r="H18" s="123"/>
      <c r="I18" s="118"/>
      <c r="J18" s="118"/>
      <c r="K18" s="118"/>
    </row>
    <row r="19" spans="2:11" customFormat="1" ht="15.75">
      <c r="B19" s="56" t="s">
        <v>229</v>
      </c>
      <c r="C19" s="86"/>
      <c r="D19" s="86"/>
      <c r="E19" s="95"/>
      <c r="F19" s="89"/>
      <c r="G19" s="89"/>
      <c r="H19" s="89"/>
      <c r="I19" s="114"/>
      <c r="J19" s="114"/>
      <c r="K19" s="114"/>
    </row>
    <row r="20" spans="2:11" customFormat="1" ht="15.75">
      <c r="B20" s="59" t="s">
        <v>267</v>
      </c>
      <c r="C20" s="88"/>
      <c r="D20" s="88"/>
      <c r="E20" s="99"/>
      <c r="F20" s="123"/>
      <c r="G20" s="123"/>
      <c r="H20" s="123"/>
      <c r="I20" s="118"/>
      <c r="J20" s="118"/>
      <c r="K20" s="118"/>
    </row>
    <row r="21" spans="2:11" customFormat="1" ht="15.75">
      <c r="B21" s="56" t="s">
        <v>231</v>
      </c>
      <c r="C21" s="86"/>
      <c r="D21" s="86"/>
      <c r="E21" s="95"/>
      <c r="F21" s="89">
        <v>2681921.9900000002</v>
      </c>
      <c r="G21" s="89"/>
      <c r="H21" s="89">
        <v>11277.75</v>
      </c>
      <c r="I21" s="114"/>
      <c r="J21" s="114"/>
      <c r="K21" s="114">
        <v>1.72E-2</v>
      </c>
    </row>
    <row r="22" spans="2:11" customFormat="1" ht="16.5" customHeight="1">
      <c r="B22" s="56" t="s">
        <v>222</v>
      </c>
      <c r="C22" s="86"/>
      <c r="D22" s="86"/>
      <c r="E22" s="95"/>
      <c r="F22" s="89"/>
      <c r="G22" s="89"/>
      <c r="H22" s="89"/>
      <c r="I22" s="114"/>
      <c r="J22" s="114"/>
      <c r="K22" s="114"/>
    </row>
    <row r="23" spans="2:11" customFormat="1" ht="16.5" customHeight="1">
      <c r="B23" s="59" t="s">
        <v>267</v>
      </c>
      <c r="C23" s="88"/>
      <c r="D23" s="88"/>
      <c r="E23" s="99"/>
      <c r="F23" s="123"/>
      <c r="G23" s="123"/>
      <c r="H23" s="123"/>
      <c r="I23" s="118"/>
      <c r="J23" s="118"/>
      <c r="K23" s="118"/>
    </row>
    <row r="24" spans="2:11" customFormat="1" ht="16.5" customHeight="1">
      <c r="B24" s="56" t="s">
        <v>227</v>
      </c>
      <c r="C24" s="86"/>
      <c r="D24" s="86"/>
      <c r="E24" s="95"/>
      <c r="F24" s="89">
        <v>2072666.11</v>
      </c>
      <c r="G24" s="89"/>
      <c r="H24" s="89">
        <v>9076.4</v>
      </c>
      <c r="I24" s="114"/>
      <c r="J24" s="114"/>
      <c r="K24" s="114">
        <v>1.38E-2</v>
      </c>
    </row>
    <row r="25" spans="2:11" customFormat="1" ht="15.75">
      <c r="B25" s="59" t="s">
        <v>267</v>
      </c>
      <c r="C25" s="88"/>
      <c r="D25" s="88"/>
      <c r="E25" s="99"/>
      <c r="F25" s="123"/>
      <c r="G25" s="123"/>
      <c r="H25" s="123"/>
      <c r="I25" s="118"/>
      <c r="J25" s="118"/>
      <c r="K25" s="118"/>
    </row>
    <row r="26" spans="2:11" customFormat="1" ht="15.75">
      <c r="B26" s="59" t="s">
        <v>543</v>
      </c>
      <c r="C26" s="88">
        <v>60605763</v>
      </c>
      <c r="D26" s="88" t="s">
        <v>165</v>
      </c>
      <c r="E26" s="99">
        <v>42306</v>
      </c>
      <c r="F26" s="123">
        <v>506.16</v>
      </c>
      <c r="G26" s="123">
        <v>199609.1</v>
      </c>
      <c r="H26" s="123">
        <v>1010.34</v>
      </c>
      <c r="I26" s="118">
        <v>0</v>
      </c>
      <c r="J26" s="118">
        <v>8.9600000000000013E-2</v>
      </c>
      <c r="K26" s="118">
        <v>1.5E-3</v>
      </c>
    </row>
    <row r="27" spans="2:11" customFormat="1" ht="15.75">
      <c r="B27" s="59" t="s">
        <v>544</v>
      </c>
      <c r="C27" s="88">
        <v>6032767</v>
      </c>
      <c r="D27" s="88" t="s">
        <v>165</v>
      </c>
      <c r="E27" s="99">
        <v>41759</v>
      </c>
      <c r="F27" s="123">
        <v>328.59</v>
      </c>
      <c r="G27" s="123">
        <v>279882</v>
      </c>
      <c r="H27" s="123">
        <v>919.66</v>
      </c>
      <c r="I27" s="118">
        <v>0</v>
      </c>
      <c r="J27" s="118">
        <v>8.1500000000000003E-2</v>
      </c>
      <c r="K27" s="118">
        <v>1.4000000000000002E-3</v>
      </c>
    </row>
    <row r="28" spans="2:11" customFormat="1" ht="15.75">
      <c r="B28" s="59" t="s">
        <v>545</v>
      </c>
      <c r="C28" s="88">
        <v>6200471</v>
      </c>
      <c r="D28" s="88" t="s">
        <v>165</v>
      </c>
      <c r="E28" s="99">
        <v>43117</v>
      </c>
      <c r="F28" s="123">
        <v>3910.36</v>
      </c>
      <c r="G28" s="123">
        <v>132186.07999999999</v>
      </c>
      <c r="H28" s="123">
        <v>5168.95</v>
      </c>
      <c r="I28" s="118">
        <v>0</v>
      </c>
      <c r="J28" s="118">
        <v>0.45829999999999999</v>
      </c>
      <c r="K28" s="118">
        <v>7.9000000000000008E-3</v>
      </c>
    </row>
    <row r="29" spans="2:11" customFormat="1" ht="15.75">
      <c r="B29" s="59" t="s">
        <v>546</v>
      </c>
      <c r="C29" s="88">
        <v>10044857</v>
      </c>
      <c r="D29" s="88" t="s">
        <v>165</v>
      </c>
      <c r="E29" s="99">
        <v>42912</v>
      </c>
      <c r="F29" s="123">
        <v>2067921</v>
      </c>
      <c r="G29" s="123">
        <v>95.676500000000004</v>
      </c>
      <c r="H29" s="123">
        <v>1977.45</v>
      </c>
      <c r="I29" s="118">
        <v>0</v>
      </c>
      <c r="J29" s="118">
        <v>0.17530000000000001</v>
      </c>
      <c r="K29" s="118">
        <v>3.0000000000000001E-3</v>
      </c>
    </row>
    <row r="30" spans="2:11" customFormat="1" ht="15.75">
      <c r="B30" s="56" t="s">
        <v>228</v>
      </c>
      <c r="C30" s="86"/>
      <c r="D30" s="86"/>
      <c r="E30" s="95"/>
      <c r="F30" s="89"/>
      <c r="G30" s="89"/>
      <c r="H30" s="89"/>
      <c r="I30" s="114"/>
      <c r="J30" s="114"/>
      <c r="K30" s="114"/>
    </row>
    <row r="31" spans="2:11" customFormat="1" ht="15.75">
      <c r="B31" s="59" t="s">
        <v>267</v>
      </c>
      <c r="C31" s="88"/>
      <c r="D31" s="88"/>
      <c r="E31" s="99"/>
      <c r="F31" s="123"/>
      <c r="G31" s="123"/>
      <c r="H31" s="123"/>
      <c r="I31" s="118"/>
      <c r="J31" s="118"/>
      <c r="K31" s="118"/>
    </row>
    <row r="32" spans="2:11" customFormat="1" ht="15.75">
      <c r="B32" s="56" t="s">
        <v>229</v>
      </c>
      <c r="C32" s="86"/>
      <c r="D32" s="86"/>
      <c r="E32" s="95"/>
      <c r="F32" s="89">
        <v>609255.88</v>
      </c>
      <c r="G32" s="89"/>
      <c r="H32" s="89">
        <v>2201.34</v>
      </c>
      <c r="I32" s="114"/>
      <c r="J32" s="114"/>
      <c r="K32" s="114">
        <v>3.4000000000000002E-3</v>
      </c>
    </row>
    <row r="33" spans="1:11" customFormat="1" ht="15.75">
      <c r="B33" s="59" t="s">
        <v>267</v>
      </c>
      <c r="C33" s="88"/>
      <c r="D33" s="88"/>
      <c r="E33" s="99"/>
      <c r="F33" s="123"/>
      <c r="G33" s="123"/>
      <c r="H33" s="123"/>
      <c r="I33" s="118"/>
      <c r="J33" s="118"/>
      <c r="K33" s="118"/>
    </row>
    <row r="34" spans="1:11" customFormat="1" ht="15.75">
      <c r="B34" s="122" t="s">
        <v>547</v>
      </c>
      <c r="C34" s="88">
        <v>6200786</v>
      </c>
      <c r="D34" s="88" t="s">
        <v>164</v>
      </c>
      <c r="E34" s="99">
        <v>43349</v>
      </c>
      <c r="F34" s="123">
        <v>609255.88</v>
      </c>
      <c r="G34" s="123">
        <v>10454.76</v>
      </c>
      <c r="H34" s="123">
        <v>2201.34</v>
      </c>
      <c r="I34" s="118">
        <v>0</v>
      </c>
      <c r="J34" s="118">
        <v>0.19519999999999998</v>
      </c>
      <c r="K34" s="118">
        <v>3.4000000000000002E-3</v>
      </c>
    </row>
    <row r="35" spans="1:11" customFormat="1">
      <c r="A35" s="1"/>
      <c r="B35" s="120" t="s">
        <v>249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20" t="s">
        <v>133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20" t="s">
        <v>245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20" t="s">
        <v>246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40" t="s">
        <v>256</v>
      </c>
      <c r="C39" s="140"/>
      <c r="D39" s="140"/>
      <c r="E39" s="140"/>
      <c r="F39" s="140"/>
      <c r="G39" s="140"/>
      <c r="H39" s="140"/>
      <c r="I39" s="140"/>
      <c r="J39" s="140"/>
      <c r="K39" s="140"/>
    </row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9:K39"/>
  </mergeCells>
  <phoneticPr fontId="4" type="noConversion"/>
  <dataValidations count="1">
    <dataValidation allowBlank="1" showInputMessage="1" showErrorMessage="1" sqref="A5:XFD11 A43:XFD1048576 A35:A39 B35:K38"/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workbookViewId="0">
      <selection activeCell="H8" sqref="H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277</v>
      </c>
    </row>
    <row r="2" spans="1:59">
      <c r="B2" s="80" t="s">
        <v>278</v>
      </c>
    </row>
    <row r="3" spans="1:59">
      <c r="B3" s="80" t="s">
        <v>560</v>
      </c>
    </row>
    <row r="4" spans="1:59">
      <c r="B4" s="80" t="s">
        <v>561</v>
      </c>
    </row>
    <row r="6" spans="1:59" ht="26.25" customHeight="1">
      <c r="B6" s="153" t="s">
        <v>198</v>
      </c>
      <c r="C6" s="154"/>
      <c r="D6" s="154"/>
      <c r="E6" s="154"/>
      <c r="F6" s="154"/>
      <c r="G6" s="154"/>
      <c r="H6" s="154"/>
      <c r="I6" s="154"/>
      <c r="J6" s="154"/>
      <c r="K6" s="154"/>
      <c r="L6" s="155"/>
    </row>
    <row r="7" spans="1:59" ht="26.25" customHeight="1">
      <c r="B7" s="153" t="s">
        <v>118</v>
      </c>
      <c r="C7" s="154"/>
      <c r="D7" s="154"/>
      <c r="E7" s="154"/>
      <c r="F7" s="154"/>
      <c r="G7" s="154"/>
      <c r="H7" s="154"/>
      <c r="I7" s="154"/>
      <c r="J7" s="154"/>
      <c r="K7" s="154"/>
      <c r="L7" s="155"/>
    </row>
    <row r="8" spans="1:5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83"/>
      <c r="D11" s="83"/>
      <c r="E11" s="83"/>
      <c r="F11" s="94"/>
      <c r="G11" s="82"/>
      <c r="H11" s="82"/>
      <c r="I11" s="82"/>
      <c r="J11" s="113"/>
      <c r="K11" s="113"/>
      <c r="L11" s="113"/>
      <c r="M11" s="1"/>
      <c r="N11" s="1"/>
      <c r="O11" s="1"/>
      <c r="P11" s="1"/>
      <c r="BG11" s="1"/>
    </row>
    <row r="12" spans="1:59" customFormat="1" ht="21" customHeight="1">
      <c r="B12" s="58" t="s">
        <v>520</v>
      </c>
      <c r="C12" s="86"/>
      <c r="D12" s="86"/>
      <c r="E12" s="86"/>
      <c r="F12" s="95"/>
      <c r="G12" s="89"/>
      <c r="H12" s="89"/>
      <c r="I12" s="89"/>
      <c r="J12" s="114"/>
      <c r="K12" s="114"/>
      <c r="L12" s="114"/>
    </row>
    <row r="13" spans="1:59" customFormat="1" ht="15.75">
      <c r="B13" s="64" t="s">
        <v>267</v>
      </c>
      <c r="C13" s="88"/>
      <c r="D13" s="88"/>
      <c r="E13" s="88"/>
      <c r="F13" s="99"/>
      <c r="G13" s="123"/>
      <c r="H13" s="123"/>
      <c r="I13" s="123"/>
      <c r="J13" s="118"/>
      <c r="K13" s="118"/>
      <c r="L13" s="118"/>
    </row>
    <row r="14" spans="1:59" customFormat="1" ht="15.75">
      <c r="B14" s="58" t="s">
        <v>233</v>
      </c>
      <c r="C14" s="86"/>
      <c r="D14" s="86"/>
      <c r="E14" s="86"/>
      <c r="F14" s="95"/>
      <c r="G14" s="89"/>
      <c r="H14" s="89"/>
      <c r="I14" s="89"/>
      <c r="J14" s="114"/>
      <c r="K14" s="114"/>
      <c r="L14" s="114"/>
    </row>
    <row r="15" spans="1:59" customFormat="1" ht="15.75">
      <c r="B15" s="125" t="s">
        <v>267</v>
      </c>
      <c r="C15" s="88"/>
      <c r="D15" s="88"/>
      <c r="E15" s="88"/>
      <c r="F15" s="99"/>
      <c r="G15" s="123"/>
      <c r="H15" s="123"/>
      <c r="I15" s="123"/>
      <c r="J15" s="118"/>
      <c r="K15" s="118"/>
      <c r="L15" s="118"/>
    </row>
    <row r="16" spans="1:59" customFormat="1">
      <c r="A16" s="1"/>
      <c r="B16" s="120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20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20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20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40" t="s">
        <v>256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topLeftCell="A13" workbookViewId="0">
      <selection activeCell="H8" sqref="H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277</v>
      </c>
    </row>
    <row r="2" spans="2:52">
      <c r="B2" s="80" t="s">
        <v>278</v>
      </c>
    </row>
    <row r="3" spans="2:52">
      <c r="B3" s="80" t="s">
        <v>560</v>
      </c>
    </row>
    <row r="4" spans="2:52">
      <c r="B4" s="80" t="s">
        <v>561</v>
      </c>
    </row>
    <row r="6" spans="2:52" ht="26.25" customHeight="1">
      <c r="B6" s="153" t="s">
        <v>198</v>
      </c>
      <c r="C6" s="154"/>
      <c r="D6" s="154"/>
      <c r="E6" s="154"/>
      <c r="F6" s="154"/>
      <c r="G6" s="154"/>
      <c r="H6" s="154"/>
      <c r="I6" s="154"/>
      <c r="J6" s="154"/>
      <c r="K6" s="154"/>
      <c r="L6" s="155"/>
    </row>
    <row r="7" spans="2:52" ht="26.25" customHeight="1">
      <c r="B7" s="153" t="s">
        <v>119</v>
      </c>
      <c r="C7" s="154"/>
      <c r="D7" s="154"/>
      <c r="E7" s="154"/>
      <c r="F7" s="154"/>
      <c r="G7" s="154"/>
      <c r="H7" s="154"/>
      <c r="I7" s="154"/>
      <c r="J7" s="154"/>
      <c r="K7" s="154"/>
      <c r="L7" s="155"/>
    </row>
    <row r="8" spans="2:52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83"/>
      <c r="D11" s="83"/>
      <c r="E11" s="83"/>
      <c r="F11" s="94"/>
      <c r="G11" s="82"/>
      <c r="H11" s="82"/>
      <c r="I11" s="82"/>
      <c r="J11" s="113"/>
      <c r="K11" s="113"/>
      <c r="L11" s="113"/>
      <c r="AZ11" s="1"/>
    </row>
    <row r="12" spans="2:52" customFormat="1" ht="19.5" customHeight="1">
      <c r="B12" s="58" t="s">
        <v>235</v>
      </c>
      <c r="C12" s="86"/>
      <c r="D12" s="86"/>
      <c r="E12" s="86"/>
      <c r="F12" s="95"/>
      <c r="G12" s="89"/>
      <c r="H12" s="89"/>
      <c r="I12" s="89"/>
      <c r="J12" s="114"/>
      <c r="K12" s="114"/>
      <c r="L12" s="114"/>
    </row>
    <row r="13" spans="2:52" customFormat="1" ht="15.75">
      <c r="B13" s="58" t="s">
        <v>219</v>
      </c>
      <c r="C13" s="86"/>
      <c r="D13" s="86"/>
      <c r="E13" s="86"/>
      <c r="F13" s="95"/>
      <c r="G13" s="89"/>
      <c r="H13" s="89"/>
      <c r="I13" s="89"/>
      <c r="J13" s="114"/>
      <c r="K13" s="114"/>
      <c r="L13" s="114"/>
    </row>
    <row r="14" spans="2:52" customFormat="1" ht="15.75">
      <c r="B14" s="66" t="s">
        <v>267</v>
      </c>
      <c r="C14" s="88"/>
      <c r="D14" s="88"/>
      <c r="E14" s="88"/>
      <c r="F14" s="99"/>
      <c r="G14" s="123"/>
      <c r="H14" s="123"/>
      <c r="I14" s="123"/>
      <c r="J14" s="118"/>
      <c r="K14" s="118"/>
      <c r="L14" s="118"/>
    </row>
    <row r="15" spans="2:52" customFormat="1" ht="15.75">
      <c r="B15" s="58" t="s">
        <v>548</v>
      </c>
      <c r="C15" s="86"/>
      <c r="D15" s="86"/>
      <c r="E15" s="86"/>
      <c r="F15" s="95"/>
      <c r="G15" s="89"/>
      <c r="H15" s="89"/>
      <c r="I15" s="89"/>
      <c r="J15" s="114"/>
      <c r="K15" s="114"/>
      <c r="L15" s="114"/>
    </row>
    <row r="16" spans="2:52" customFormat="1" ht="15.75">
      <c r="B16" s="66" t="s">
        <v>267</v>
      </c>
      <c r="C16" s="88"/>
      <c r="D16" s="88"/>
      <c r="E16" s="88"/>
      <c r="F16" s="99"/>
      <c r="G16" s="123"/>
      <c r="H16" s="123"/>
      <c r="I16" s="123"/>
      <c r="J16" s="118"/>
      <c r="K16" s="118"/>
      <c r="L16" s="118"/>
    </row>
    <row r="17" spans="2:12" customFormat="1" ht="15.75">
      <c r="B17" s="58" t="s">
        <v>223</v>
      </c>
      <c r="C17" s="86"/>
      <c r="D17" s="86"/>
      <c r="E17" s="86"/>
      <c r="F17" s="95"/>
      <c r="G17" s="89"/>
      <c r="H17" s="89"/>
      <c r="I17" s="89"/>
      <c r="J17" s="114"/>
      <c r="K17" s="114"/>
      <c r="L17" s="114"/>
    </row>
    <row r="18" spans="2:12" customFormat="1" ht="15.75">
      <c r="B18" s="66" t="s">
        <v>267</v>
      </c>
      <c r="C18" s="88"/>
      <c r="D18" s="88"/>
      <c r="E18" s="88"/>
      <c r="F18" s="99"/>
      <c r="G18" s="123"/>
      <c r="H18" s="123"/>
      <c r="I18" s="123"/>
      <c r="J18" s="118"/>
      <c r="K18" s="118"/>
      <c r="L18" s="118"/>
    </row>
    <row r="19" spans="2:12" customFormat="1" ht="15.75">
      <c r="B19" s="58" t="s">
        <v>220</v>
      </c>
      <c r="C19" s="86"/>
      <c r="D19" s="86"/>
      <c r="E19" s="86"/>
      <c r="F19" s="95"/>
      <c r="G19" s="89"/>
      <c r="H19" s="89"/>
      <c r="I19" s="89"/>
      <c r="J19" s="114"/>
      <c r="K19" s="114"/>
      <c r="L19" s="114"/>
    </row>
    <row r="20" spans="2:12" customFormat="1" ht="15.75">
      <c r="B20" s="66" t="s">
        <v>267</v>
      </c>
      <c r="C20" s="88"/>
      <c r="D20" s="88"/>
      <c r="E20" s="88"/>
      <c r="F20" s="99"/>
      <c r="G20" s="123"/>
      <c r="H20" s="123"/>
      <c r="I20" s="123"/>
      <c r="J20" s="118"/>
      <c r="K20" s="118"/>
      <c r="L20" s="118"/>
    </row>
    <row r="21" spans="2:12" customFormat="1" ht="15.75">
      <c r="B21" s="58" t="s">
        <v>72</v>
      </c>
      <c r="C21" s="86"/>
      <c r="D21" s="86"/>
      <c r="E21" s="86"/>
      <c r="F21" s="95"/>
      <c r="G21" s="89"/>
      <c r="H21" s="89"/>
      <c r="I21" s="89"/>
      <c r="J21" s="114"/>
      <c r="K21" s="114"/>
      <c r="L21" s="114"/>
    </row>
    <row r="22" spans="2:12" customFormat="1" ht="15.75">
      <c r="B22" s="66" t="s">
        <v>267</v>
      </c>
      <c r="C22" s="88"/>
      <c r="D22" s="88"/>
      <c r="E22" s="88"/>
      <c r="F22" s="99"/>
      <c r="G22" s="123"/>
      <c r="H22" s="123"/>
      <c r="I22" s="123"/>
      <c r="J22" s="118"/>
      <c r="K22" s="118"/>
      <c r="L22" s="118"/>
    </row>
    <row r="23" spans="2:12" customFormat="1" ht="15.75">
      <c r="B23" s="58" t="s">
        <v>234</v>
      </c>
      <c r="C23" s="86"/>
      <c r="D23" s="86"/>
      <c r="E23" s="86"/>
      <c r="F23" s="95"/>
      <c r="G23" s="89"/>
      <c r="H23" s="89"/>
      <c r="I23" s="89"/>
      <c r="J23" s="114"/>
      <c r="K23" s="114"/>
      <c r="L23" s="114"/>
    </row>
    <row r="24" spans="2:12" customFormat="1" ht="15.75">
      <c r="B24" s="58" t="s">
        <v>219</v>
      </c>
      <c r="C24" s="86"/>
      <c r="D24" s="86"/>
      <c r="E24" s="86"/>
      <c r="F24" s="95"/>
      <c r="G24" s="89"/>
      <c r="H24" s="89"/>
      <c r="I24" s="89"/>
      <c r="J24" s="114"/>
      <c r="K24" s="114"/>
      <c r="L24" s="114"/>
    </row>
    <row r="25" spans="2:12" customFormat="1" ht="15.75">
      <c r="B25" s="66" t="s">
        <v>267</v>
      </c>
      <c r="C25" s="88"/>
      <c r="D25" s="88"/>
      <c r="E25" s="88"/>
      <c r="F25" s="99"/>
      <c r="G25" s="123"/>
      <c r="H25" s="123"/>
      <c r="I25" s="123"/>
      <c r="J25" s="118"/>
      <c r="K25" s="118"/>
      <c r="L25" s="118"/>
    </row>
    <row r="26" spans="2:12" customFormat="1" ht="15.75">
      <c r="B26" s="58" t="s">
        <v>224</v>
      </c>
      <c r="C26" s="86"/>
      <c r="D26" s="86"/>
      <c r="E26" s="86"/>
      <c r="F26" s="95"/>
      <c r="G26" s="89"/>
      <c r="H26" s="89"/>
      <c r="I26" s="89"/>
      <c r="J26" s="114"/>
      <c r="K26" s="114"/>
      <c r="L26" s="114"/>
    </row>
    <row r="27" spans="2:12" customFormat="1" ht="15.75">
      <c r="B27" s="66" t="s">
        <v>267</v>
      </c>
      <c r="C27" s="88"/>
      <c r="D27" s="88"/>
      <c r="E27" s="88"/>
      <c r="F27" s="99"/>
      <c r="G27" s="123"/>
      <c r="H27" s="123"/>
      <c r="I27" s="123"/>
      <c r="J27" s="118"/>
      <c r="K27" s="118"/>
      <c r="L27" s="118"/>
    </row>
    <row r="28" spans="2:12" customFormat="1" ht="15.75">
      <c r="B28" s="58" t="s">
        <v>220</v>
      </c>
      <c r="C28" s="86"/>
      <c r="D28" s="86"/>
      <c r="E28" s="86"/>
      <c r="F28" s="95"/>
      <c r="G28" s="89"/>
      <c r="H28" s="89"/>
      <c r="I28" s="89"/>
      <c r="J28" s="114"/>
      <c r="K28" s="114"/>
      <c r="L28" s="114"/>
    </row>
    <row r="29" spans="2:12" customFormat="1" ht="15.75">
      <c r="B29" s="66" t="s">
        <v>267</v>
      </c>
      <c r="C29" s="88"/>
      <c r="D29" s="88"/>
      <c r="E29" s="88"/>
      <c r="F29" s="99"/>
      <c r="G29" s="123"/>
      <c r="H29" s="123"/>
      <c r="I29" s="123"/>
      <c r="J29" s="118"/>
      <c r="K29" s="118"/>
      <c r="L29" s="118"/>
    </row>
    <row r="30" spans="2:12" customFormat="1" ht="15.75">
      <c r="B30" s="58" t="s">
        <v>221</v>
      </c>
      <c r="C30" s="86"/>
      <c r="D30" s="86"/>
      <c r="E30" s="86"/>
      <c r="F30" s="95"/>
      <c r="G30" s="89"/>
      <c r="H30" s="89"/>
      <c r="I30" s="89"/>
      <c r="J30" s="114"/>
      <c r="K30" s="114"/>
      <c r="L30" s="114"/>
    </row>
    <row r="31" spans="2:12" customFormat="1" ht="15.75">
      <c r="B31" s="66" t="s">
        <v>267</v>
      </c>
      <c r="C31" s="88"/>
      <c r="D31" s="88"/>
      <c r="E31" s="88"/>
      <c r="F31" s="99"/>
      <c r="G31" s="123"/>
      <c r="H31" s="123"/>
      <c r="I31" s="123"/>
      <c r="J31" s="118"/>
      <c r="K31" s="118"/>
      <c r="L31" s="118"/>
    </row>
    <row r="32" spans="2:12" customFormat="1" ht="15.75">
      <c r="B32" s="58" t="s">
        <v>72</v>
      </c>
      <c r="C32" s="86"/>
      <c r="D32" s="86"/>
      <c r="E32" s="86"/>
      <c r="F32" s="95"/>
      <c r="G32" s="89"/>
      <c r="H32" s="89"/>
      <c r="I32" s="89"/>
      <c r="J32" s="114"/>
      <c r="K32" s="114"/>
      <c r="L32" s="114"/>
    </row>
    <row r="33" spans="1:12" customFormat="1" ht="15.75">
      <c r="B33" s="127" t="s">
        <v>267</v>
      </c>
      <c r="C33" s="88"/>
      <c r="D33" s="88"/>
      <c r="E33" s="88"/>
      <c r="F33" s="99"/>
      <c r="G33" s="123"/>
      <c r="H33" s="123"/>
      <c r="I33" s="123"/>
      <c r="J33" s="118"/>
      <c r="K33" s="118"/>
      <c r="L33" s="118"/>
    </row>
    <row r="34" spans="1:12" customFormat="1">
      <c r="A34" s="1"/>
      <c r="B34" s="120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20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20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20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40" t="s">
        <v>256</v>
      </c>
      <c r="C38" s="140"/>
      <c r="D38" s="140"/>
      <c r="E38" s="140"/>
      <c r="F38" s="140"/>
      <c r="G38" s="140"/>
      <c r="H38" s="140"/>
      <c r="I38" s="140"/>
      <c r="J38" s="140"/>
      <c r="K38" s="140"/>
      <c r="L38" s="140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topLeftCell="A26" workbookViewId="0">
      <selection activeCell="B1" sqref="B1:K40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3.42578125" style="2" customWidth="1"/>
    <col min="4" max="4" width="8.85546875" style="2" customWidth="1"/>
    <col min="5" max="5" width="9.85546875" style="1" bestFit="1" customWidth="1"/>
    <col min="6" max="6" width="14.7109375" style="1" customWidth="1"/>
    <col min="7" max="7" width="18.42578125" style="1" bestFit="1" customWidth="1"/>
    <col min="8" max="8" width="7.28515625" style="1" customWidth="1"/>
    <col min="9" max="9" width="10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277</v>
      </c>
    </row>
    <row r="2" spans="2:49">
      <c r="B2" s="80" t="s">
        <v>278</v>
      </c>
    </row>
    <row r="3" spans="2:49">
      <c r="B3" s="80" t="s">
        <v>560</v>
      </c>
    </row>
    <row r="4" spans="2:49">
      <c r="B4" s="80" t="s">
        <v>561</v>
      </c>
    </row>
    <row r="6" spans="2:49" ht="26.25" customHeight="1">
      <c r="B6" s="153" t="s">
        <v>198</v>
      </c>
      <c r="C6" s="154"/>
      <c r="D6" s="154"/>
      <c r="E6" s="154"/>
      <c r="F6" s="154"/>
      <c r="G6" s="154"/>
      <c r="H6" s="154"/>
      <c r="I6" s="154"/>
      <c r="J6" s="154"/>
      <c r="K6" s="155"/>
    </row>
    <row r="7" spans="2:49" ht="26.25" customHeight="1">
      <c r="B7" s="153" t="s">
        <v>120</v>
      </c>
      <c r="C7" s="154"/>
      <c r="D7" s="154"/>
      <c r="E7" s="154"/>
      <c r="F7" s="154"/>
      <c r="G7" s="154"/>
      <c r="H7" s="154"/>
      <c r="I7" s="154"/>
      <c r="J7" s="154"/>
      <c r="K7" s="155"/>
    </row>
    <row r="8" spans="2:4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83"/>
      <c r="D11" s="83"/>
      <c r="E11" s="83"/>
      <c r="F11" s="94"/>
      <c r="G11" s="82">
        <v>-21795200</v>
      </c>
      <c r="H11" s="82"/>
      <c r="I11" s="82">
        <v>184.8</v>
      </c>
      <c r="J11" s="113"/>
      <c r="K11" s="113">
        <v>2.9999999999999997E-4</v>
      </c>
      <c r="AW11" s="1"/>
    </row>
    <row r="12" spans="2:49" customFormat="1" ht="19.5" customHeight="1">
      <c r="B12" s="58" t="s">
        <v>549</v>
      </c>
      <c r="C12" s="86"/>
      <c r="D12" s="86"/>
      <c r="E12" s="86"/>
      <c r="F12" s="95"/>
      <c r="G12" s="89">
        <v>-21795200</v>
      </c>
      <c r="H12" s="89"/>
      <c r="I12" s="89">
        <v>184.8</v>
      </c>
      <c r="J12" s="114"/>
      <c r="K12" s="114">
        <v>2.9999999999999997E-4</v>
      </c>
    </row>
    <row r="13" spans="2:49" customFormat="1" ht="15.75">
      <c r="B13" s="58" t="s">
        <v>219</v>
      </c>
      <c r="C13" s="86"/>
      <c r="D13" s="86"/>
      <c r="E13" s="86"/>
      <c r="F13" s="95"/>
      <c r="G13" s="89"/>
      <c r="H13" s="89"/>
      <c r="I13" s="89"/>
      <c r="J13" s="114"/>
      <c r="K13" s="114"/>
    </row>
    <row r="14" spans="2:49" customFormat="1" ht="15.75">
      <c r="B14" s="66" t="s">
        <v>267</v>
      </c>
      <c r="C14" s="88"/>
      <c r="D14" s="88"/>
      <c r="E14" s="88"/>
      <c r="F14" s="99"/>
      <c r="G14" s="123"/>
      <c r="H14" s="123"/>
      <c r="I14" s="123"/>
      <c r="J14" s="118"/>
      <c r="K14" s="118"/>
    </row>
    <row r="15" spans="2:49" customFormat="1" ht="15.75">
      <c r="B15" s="58" t="s">
        <v>548</v>
      </c>
      <c r="C15" s="86"/>
      <c r="D15" s="86"/>
      <c r="E15" s="86"/>
      <c r="F15" s="95"/>
      <c r="G15" s="89">
        <v>-21795200</v>
      </c>
      <c r="H15" s="89"/>
      <c r="I15" s="89">
        <v>184.8</v>
      </c>
      <c r="J15" s="114"/>
      <c r="K15" s="114">
        <v>2.9999999999999997E-4</v>
      </c>
    </row>
    <row r="16" spans="2:49" customFormat="1" ht="15.75">
      <c r="B16" s="66" t="s">
        <v>267</v>
      </c>
      <c r="C16" s="88"/>
      <c r="D16" s="88"/>
      <c r="E16" s="88"/>
      <c r="F16" s="99"/>
      <c r="G16" s="123"/>
      <c r="H16" s="123"/>
      <c r="I16" s="123"/>
      <c r="J16" s="118"/>
      <c r="K16" s="118"/>
    </row>
    <row r="17" spans="2:11" customFormat="1" ht="15.75">
      <c r="B17" s="66" t="s">
        <v>550</v>
      </c>
      <c r="C17" s="88">
        <v>9904327</v>
      </c>
      <c r="D17" s="88" t="s">
        <v>523</v>
      </c>
      <c r="E17" s="88" t="s">
        <v>165</v>
      </c>
      <c r="F17" s="99">
        <v>43789</v>
      </c>
      <c r="G17" s="123">
        <v>-6497200</v>
      </c>
      <c r="H17" s="123">
        <v>-0.13</v>
      </c>
      <c r="I17" s="123">
        <v>8.4499999999999993</v>
      </c>
      <c r="J17" s="118">
        <v>4.5700000000000005E-2</v>
      </c>
      <c r="K17" s="118">
        <v>0</v>
      </c>
    </row>
    <row r="18" spans="2:11" customFormat="1" ht="15.75">
      <c r="B18" s="66" t="s">
        <v>551</v>
      </c>
      <c r="C18" s="88">
        <v>99044364</v>
      </c>
      <c r="D18" s="88" t="s">
        <v>523</v>
      </c>
      <c r="E18" s="88" t="s">
        <v>165</v>
      </c>
      <c r="F18" s="99">
        <v>43811</v>
      </c>
      <c r="G18" s="123">
        <v>-9858000</v>
      </c>
      <c r="H18" s="123">
        <v>-0.85209999999999997</v>
      </c>
      <c r="I18" s="123">
        <v>84</v>
      </c>
      <c r="J18" s="118">
        <v>0.4546</v>
      </c>
      <c r="K18" s="118">
        <v>1E-4</v>
      </c>
    </row>
    <row r="19" spans="2:11" customFormat="1" ht="15.75">
      <c r="B19" s="66" t="s">
        <v>552</v>
      </c>
      <c r="C19" s="88">
        <v>9904202</v>
      </c>
      <c r="D19" s="88" t="s">
        <v>523</v>
      </c>
      <c r="E19" s="88" t="s">
        <v>165</v>
      </c>
      <c r="F19" s="99">
        <v>43748</v>
      </c>
      <c r="G19" s="123">
        <v>-3940000</v>
      </c>
      <c r="H19" s="123">
        <v>-2.8418000000000001</v>
      </c>
      <c r="I19" s="123">
        <v>111.97</v>
      </c>
      <c r="J19" s="118">
        <v>0.60589999999999999</v>
      </c>
      <c r="K19" s="118">
        <v>2.0000000000000001E-4</v>
      </c>
    </row>
    <row r="20" spans="2:11" customFormat="1" ht="15.75">
      <c r="B20" s="66" t="s">
        <v>553</v>
      </c>
      <c r="C20" s="88">
        <v>9904434</v>
      </c>
      <c r="D20" s="88" t="s">
        <v>523</v>
      </c>
      <c r="E20" s="88" t="s">
        <v>165</v>
      </c>
      <c r="F20" s="99">
        <v>43811</v>
      </c>
      <c r="G20" s="123">
        <v>-1500000</v>
      </c>
      <c r="H20" s="123">
        <v>1.3077000000000001</v>
      </c>
      <c r="I20" s="123">
        <v>-19.62</v>
      </c>
      <c r="J20" s="118">
        <v>-0.1061</v>
      </c>
      <c r="K20" s="118">
        <v>0</v>
      </c>
    </row>
    <row r="21" spans="2:11" customFormat="1" ht="15.75">
      <c r="B21" s="58" t="s">
        <v>223</v>
      </c>
      <c r="C21" s="86"/>
      <c r="D21" s="86"/>
      <c r="E21" s="86"/>
      <c r="F21" s="95"/>
      <c r="G21" s="89"/>
      <c r="H21" s="89"/>
      <c r="I21" s="89"/>
      <c r="J21" s="114"/>
      <c r="K21" s="114"/>
    </row>
    <row r="22" spans="2:11" customFormat="1" ht="15.75">
      <c r="B22" s="66" t="s">
        <v>267</v>
      </c>
      <c r="C22" s="88"/>
      <c r="D22" s="88"/>
      <c r="E22" s="88"/>
      <c r="F22" s="99"/>
      <c r="G22" s="123"/>
      <c r="H22" s="123"/>
      <c r="I22" s="123"/>
      <c r="J22" s="118"/>
      <c r="K22" s="118"/>
    </row>
    <row r="23" spans="2:11" customFormat="1" ht="15.75">
      <c r="B23" s="58" t="s">
        <v>220</v>
      </c>
      <c r="C23" s="86"/>
      <c r="D23" s="86"/>
      <c r="E23" s="86"/>
      <c r="F23" s="95"/>
      <c r="G23" s="89"/>
      <c r="H23" s="89"/>
      <c r="I23" s="89"/>
      <c r="J23" s="114"/>
      <c r="K23" s="114"/>
    </row>
    <row r="24" spans="2:11" customFormat="1" ht="15.75">
      <c r="B24" s="66" t="s">
        <v>267</v>
      </c>
      <c r="C24" s="88"/>
      <c r="D24" s="88"/>
      <c r="E24" s="88"/>
      <c r="F24" s="99"/>
      <c r="G24" s="123"/>
      <c r="H24" s="123"/>
      <c r="I24" s="123"/>
      <c r="J24" s="118"/>
      <c r="K24" s="118"/>
    </row>
    <row r="25" spans="2:11" customFormat="1" ht="15.75">
      <c r="B25" s="58" t="s">
        <v>72</v>
      </c>
      <c r="C25" s="86"/>
      <c r="D25" s="86"/>
      <c r="E25" s="86"/>
      <c r="F25" s="95"/>
      <c r="G25" s="89"/>
      <c r="H25" s="89"/>
      <c r="I25" s="89"/>
      <c r="J25" s="114"/>
      <c r="K25" s="114"/>
    </row>
    <row r="26" spans="2:11" customFormat="1" ht="15.75">
      <c r="B26" s="66" t="s">
        <v>267</v>
      </c>
      <c r="C26" s="88"/>
      <c r="D26" s="88"/>
      <c r="E26" s="88"/>
      <c r="F26" s="99"/>
      <c r="G26" s="123"/>
      <c r="H26" s="123"/>
      <c r="I26" s="123"/>
      <c r="J26" s="118"/>
      <c r="K26" s="118"/>
    </row>
    <row r="27" spans="2:11" customFormat="1" ht="15.75">
      <c r="B27" s="58" t="s">
        <v>236</v>
      </c>
      <c r="C27" s="86"/>
      <c r="D27" s="86"/>
      <c r="E27" s="86"/>
      <c r="F27" s="95"/>
      <c r="G27" s="89"/>
      <c r="H27" s="89"/>
      <c r="I27" s="89"/>
      <c r="J27" s="114"/>
      <c r="K27" s="114"/>
    </row>
    <row r="28" spans="2:11" customFormat="1" ht="15.75">
      <c r="B28" s="58" t="s">
        <v>219</v>
      </c>
      <c r="C28" s="86"/>
      <c r="D28" s="86"/>
      <c r="E28" s="86"/>
      <c r="F28" s="95"/>
      <c r="G28" s="89"/>
      <c r="H28" s="89"/>
      <c r="I28" s="89"/>
      <c r="J28" s="114"/>
      <c r="K28" s="114"/>
    </row>
    <row r="29" spans="2:11" customFormat="1" ht="15.75">
      <c r="B29" s="66" t="s">
        <v>267</v>
      </c>
      <c r="C29" s="88"/>
      <c r="D29" s="88"/>
      <c r="E29" s="88"/>
      <c r="F29" s="99"/>
      <c r="G29" s="123"/>
      <c r="H29" s="123"/>
      <c r="I29" s="123"/>
      <c r="J29" s="118"/>
      <c r="K29" s="118"/>
    </row>
    <row r="30" spans="2:11" customFormat="1" ht="15.75">
      <c r="B30" s="58" t="s">
        <v>224</v>
      </c>
      <c r="C30" s="86"/>
      <c r="D30" s="86"/>
      <c r="E30" s="86"/>
      <c r="F30" s="95"/>
      <c r="G30" s="89"/>
      <c r="H30" s="89"/>
      <c r="I30" s="89"/>
      <c r="J30" s="114"/>
      <c r="K30" s="114"/>
    </row>
    <row r="31" spans="2:11" customFormat="1" ht="15.75">
      <c r="B31" s="66" t="s">
        <v>267</v>
      </c>
      <c r="C31" s="88"/>
      <c r="D31" s="88"/>
      <c r="E31" s="88"/>
      <c r="F31" s="99"/>
      <c r="G31" s="123"/>
      <c r="H31" s="123"/>
      <c r="I31" s="123"/>
      <c r="J31" s="118"/>
      <c r="K31" s="118"/>
    </row>
    <row r="32" spans="2:11" customFormat="1" ht="15.75">
      <c r="B32" s="58" t="s">
        <v>220</v>
      </c>
      <c r="C32" s="86"/>
      <c r="D32" s="86"/>
      <c r="E32" s="86"/>
      <c r="F32" s="95"/>
      <c r="G32" s="89"/>
      <c r="H32" s="89"/>
      <c r="I32" s="89"/>
      <c r="J32" s="114"/>
      <c r="K32" s="114"/>
    </row>
    <row r="33" spans="1:11" customFormat="1" ht="15.75">
      <c r="B33" s="66" t="s">
        <v>267</v>
      </c>
      <c r="C33" s="88"/>
      <c r="D33" s="88"/>
      <c r="E33" s="88"/>
      <c r="F33" s="99"/>
      <c r="G33" s="123"/>
      <c r="H33" s="123"/>
      <c r="I33" s="123"/>
      <c r="J33" s="118"/>
      <c r="K33" s="118"/>
    </row>
    <row r="34" spans="1:11" customFormat="1" ht="15.75">
      <c r="B34" s="58" t="s">
        <v>72</v>
      </c>
      <c r="C34" s="86"/>
      <c r="D34" s="86"/>
      <c r="E34" s="86"/>
      <c r="F34" s="95"/>
      <c r="G34" s="89"/>
      <c r="H34" s="89"/>
      <c r="I34" s="89"/>
      <c r="J34" s="114"/>
      <c r="K34" s="114"/>
    </row>
    <row r="35" spans="1:11" customFormat="1" ht="15.75">
      <c r="B35" s="127" t="s">
        <v>267</v>
      </c>
      <c r="C35" s="88"/>
      <c r="D35" s="88"/>
      <c r="E35" s="88"/>
      <c r="F35" s="99"/>
      <c r="G35" s="123"/>
      <c r="H35" s="123"/>
      <c r="I35" s="123"/>
      <c r="J35" s="118"/>
      <c r="K35" s="118"/>
    </row>
    <row r="36" spans="1:11" customFormat="1">
      <c r="A36" s="1"/>
      <c r="B36" s="120" t="s">
        <v>249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20" t="s">
        <v>133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20" t="s">
        <v>245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20" t="s">
        <v>246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>
      <c r="A40" s="1"/>
      <c r="B40" s="140" t="s">
        <v>256</v>
      </c>
      <c r="C40" s="140"/>
      <c r="D40" s="140"/>
      <c r="E40" s="140"/>
      <c r="F40" s="140"/>
      <c r="G40" s="140"/>
      <c r="H40" s="140"/>
      <c r="I40" s="140"/>
      <c r="J40" s="140"/>
      <c r="K40" s="140"/>
    </row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40:K40"/>
  </mergeCells>
  <phoneticPr fontId="4" type="noConversion"/>
  <dataValidations count="1">
    <dataValidation allowBlank="1" showInputMessage="1" showErrorMessage="1" sqref="A5:XFD11 A46:XFD1048576 A36:A40 B36:K39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topLeftCell="A16" workbookViewId="0">
      <selection activeCell="H8" sqref="H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277</v>
      </c>
    </row>
    <row r="2" spans="2:78">
      <c r="B2" s="80" t="s">
        <v>278</v>
      </c>
    </row>
    <row r="3" spans="2:78">
      <c r="B3" s="80" t="s">
        <v>560</v>
      </c>
    </row>
    <row r="4" spans="2:78">
      <c r="B4" s="80" t="s">
        <v>561</v>
      </c>
    </row>
    <row r="6" spans="2:78" ht="26.25" customHeight="1">
      <c r="B6" s="153" t="s">
        <v>198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5"/>
    </row>
    <row r="7" spans="2:78" ht="26.25" customHeight="1">
      <c r="B7" s="153" t="s">
        <v>121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5"/>
    </row>
    <row r="8" spans="2:78" s="3" customFormat="1" ht="63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83"/>
      <c r="D11" s="83"/>
      <c r="E11" s="83"/>
      <c r="F11" s="83"/>
      <c r="G11" s="94"/>
      <c r="H11" s="83"/>
      <c r="I11" s="83"/>
      <c r="J11" s="113"/>
      <c r="K11" s="113"/>
      <c r="L11" s="82"/>
      <c r="M11" s="82"/>
      <c r="N11" s="82"/>
      <c r="O11" s="113"/>
      <c r="P11" s="113"/>
      <c r="Q11" s="113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232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89"/>
      <c r="O12" s="114"/>
      <c r="P12" s="114"/>
      <c r="Q12" s="114"/>
    </row>
    <row r="13" spans="2:78" customFormat="1" ht="15.75">
      <c r="B13" s="58" t="s">
        <v>54</v>
      </c>
      <c r="C13" s="86"/>
      <c r="D13" s="86"/>
      <c r="E13" s="86"/>
      <c r="F13" s="86"/>
      <c r="G13" s="95"/>
      <c r="H13" s="86"/>
      <c r="I13" s="86"/>
      <c r="J13" s="114"/>
      <c r="K13" s="114"/>
      <c r="L13" s="89"/>
      <c r="M13" s="89"/>
      <c r="N13" s="89"/>
      <c r="O13" s="114"/>
      <c r="P13" s="114"/>
      <c r="Q13" s="114"/>
    </row>
    <row r="14" spans="2:78" customFormat="1" ht="15.75">
      <c r="B14" s="66" t="s">
        <v>267</v>
      </c>
      <c r="C14" s="88"/>
      <c r="D14" s="88"/>
      <c r="E14" s="88"/>
      <c r="F14" s="88"/>
      <c r="G14" s="99"/>
      <c r="H14" s="88"/>
      <c r="I14" s="88"/>
      <c r="J14" s="118"/>
      <c r="K14" s="118"/>
      <c r="L14" s="123"/>
      <c r="M14" s="123"/>
      <c r="N14" s="123"/>
      <c r="O14" s="118"/>
      <c r="P14" s="118"/>
      <c r="Q14" s="118"/>
    </row>
    <row r="15" spans="2:78" customFormat="1" ht="15.75">
      <c r="B15" s="58" t="s">
        <v>55</v>
      </c>
      <c r="C15" s="86"/>
      <c r="D15" s="86"/>
      <c r="E15" s="86"/>
      <c r="F15" s="86"/>
      <c r="G15" s="95"/>
      <c r="H15" s="86"/>
      <c r="I15" s="86"/>
      <c r="J15" s="114"/>
      <c r="K15" s="114"/>
      <c r="L15" s="89"/>
      <c r="M15" s="89"/>
      <c r="N15" s="89"/>
      <c r="O15" s="114"/>
      <c r="P15" s="114"/>
      <c r="Q15" s="114"/>
    </row>
    <row r="16" spans="2:78" customFormat="1" ht="15.75">
      <c r="B16" s="66" t="s">
        <v>267</v>
      </c>
      <c r="C16" s="88"/>
      <c r="D16" s="88"/>
      <c r="E16" s="88"/>
      <c r="F16" s="88"/>
      <c r="G16" s="99"/>
      <c r="H16" s="88"/>
      <c r="I16" s="88"/>
      <c r="J16" s="118"/>
      <c r="K16" s="118"/>
      <c r="L16" s="123"/>
      <c r="M16" s="123"/>
      <c r="N16" s="123"/>
      <c r="O16" s="118"/>
      <c r="P16" s="118"/>
      <c r="Q16" s="118"/>
    </row>
    <row r="17" spans="1:17" customFormat="1" ht="15.75">
      <c r="B17" s="58" t="s">
        <v>73</v>
      </c>
      <c r="C17" s="86"/>
      <c r="D17" s="86"/>
      <c r="E17" s="86"/>
      <c r="F17" s="86"/>
      <c r="G17" s="95"/>
      <c r="H17" s="86"/>
      <c r="I17" s="86"/>
      <c r="J17" s="114"/>
      <c r="K17" s="114"/>
      <c r="L17" s="89"/>
      <c r="M17" s="89"/>
      <c r="N17" s="89"/>
      <c r="O17" s="114"/>
      <c r="P17" s="114"/>
      <c r="Q17" s="114"/>
    </row>
    <row r="18" spans="1:17" customFormat="1" ht="15.75">
      <c r="B18" s="66" t="s">
        <v>267</v>
      </c>
      <c r="C18" s="88"/>
      <c r="D18" s="88"/>
      <c r="E18" s="88"/>
      <c r="F18" s="88"/>
      <c r="G18" s="99"/>
      <c r="H18" s="88"/>
      <c r="I18" s="88"/>
      <c r="J18" s="118"/>
      <c r="K18" s="118"/>
      <c r="L18" s="123"/>
      <c r="M18" s="123"/>
      <c r="N18" s="123"/>
      <c r="O18" s="118"/>
      <c r="P18" s="118"/>
      <c r="Q18" s="118"/>
    </row>
    <row r="19" spans="1:17" customFormat="1" ht="15.75">
      <c r="B19" s="66" t="s">
        <v>267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23"/>
      <c r="O19" s="118"/>
      <c r="P19" s="118"/>
      <c r="Q19" s="118"/>
    </row>
    <row r="20" spans="1:17" customFormat="1" ht="15.75">
      <c r="B20" s="66" t="s">
        <v>267</v>
      </c>
      <c r="C20" s="88"/>
      <c r="D20" s="88"/>
      <c r="E20" s="88"/>
      <c r="F20" s="88"/>
      <c r="G20" s="99"/>
      <c r="H20" s="88"/>
      <c r="I20" s="88"/>
      <c r="J20" s="118"/>
      <c r="K20" s="118"/>
      <c r="L20" s="123"/>
      <c r="M20" s="123"/>
      <c r="N20" s="123"/>
      <c r="O20" s="118"/>
      <c r="P20" s="118"/>
      <c r="Q20" s="118"/>
    </row>
    <row r="21" spans="1:17" customFormat="1" ht="15.75">
      <c r="B21" s="66" t="s">
        <v>267</v>
      </c>
      <c r="C21" s="88"/>
      <c r="D21" s="88"/>
      <c r="E21" s="88"/>
      <c r="F21" s="88"/>
      <c r="G21" s="99"/>
      <c r="H21" s="88"/>
      <c r="I21" s="88"/>
      <c r="J21" s="118"/>
      <c r="K21" s="118"/>
      <c r="L21" s="123"/>
      <c r="M21" s="123"/>
      <c r="N21" s="123"/>
      <c r="O21" s="118"/>
      <c r="P21" s="118"/>
      <c r="Q21" s="118"/>
    </row>
    <row r="22" spans="1:17" customFormat="1" ht="15.75">
      <c r="B22" s="58" t="s">
        <v>231</v>
      </c>
      <c r="C22" s="86"/>
      <c r="D22" s="86"/>
      <c r="E22" s="86"/>
      <c r="F22" s="86"/>
      <c r="G22" s="95"/>
      <c r="H22" s="86"/>
      <c r="I22" s="86"/>
      <c r="J22" s="114"/>
      <c r="K22" s="114"/>
      <c r="L22" s="89"/>
      <c r="M22" s="89"/>
      <c r="N22" s="89"/>
      <c r="O22" s="114"/>
      <c r="P22" s="114"/>
      <c r="Q22" s="114"/>
    </row>
    <row r="23" spans="1:17" customFormat="1" ht="15.75">
      <c r="B23" s="58" t="s">
        <v>54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89"/>
      <c r="O23" s="114"/>
      <c r="P23" s="114"/>
      <c r="Q23" s="114"/>
    </row>
    <row r="24" spans="1:17" customFormat="1" ht="15.75">
      <c r="B24" s="66" t="s">
        <v>267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23"/>
      <c r="O24" s="118"/>
      <c r="P24" s="118"/>
      <c r="Q24" s="118"/>
    </row>
    <row r="25" spans="1:17" customFormat="1" ht="15.75">
      <c r="B25" s="58" t="s">
        <v>55</v>
      </c>
      <c r="C25" s="86"/>
      <c r="D25" s="86"/>
      <c r="E25" s="86"/>
      <c r="F25" s="86"/>
      <c r="G25" s="95"/>
      <c r="H25" s="86"/>
      <c r="I25" s="86"/>
      <c r="J25" s="114"/>
      <c r="K25" s="114"/>
      <c r="L25" s="89"/>
      <c r="M25" s="89"/>
      <c r="N25" s="89"/>
      <c r="O25" s="114"/>
      <c r="P25" s="114"/>
      <c r="Q25" s="114"/>
    </row>
    <row r="26" spans="1:17" customFormat="1" ht="15.75">
      <c r="B26" s="66" t="s">
        <v>267</v>
      </c>
      <c r="C26" s="88"/>
      <c r="D26" s="88"/>
      <c r="E26" s="88"/>
      <c r="F26" s="88"/>
      <c r="G26" s="99"/>
      <c r="H26" s="88"/>
      <c r="I26" s="88"/>
      <c r="J26" s="118"/>
      <c r="K26" s="118"/>
      <c r="L26" s="123"/>
      <c r="M26" s="123"/>
      <c r="N26" s="123"/>
      <c r="O26" s="118"/>
      <c r="P26" s="118"/>
      <c r="Q26" s="118"/>
    </row>
    <row r="27" spans="1:17" customFormat="1" ht="15.75">
      <c r="B27" s="58" t="s">
        <v>73</v>
      </c>
      <c r="C27" s="86"/>
      <c r="D27" s="86"/>
      <c r="E27" s="86"/>
      <c r="F27" s="86"/>
      <c r="G27" s="95"/>
      <c r="H27" s="86"/>
      <c r="I27" s="86"/>
      <c r="J27" s="114"/>
      <c r="K27" s="114"/>
      <c r="L27" s="89"/>
      <c r="M27" s="89"/>
      <c r="N27" s="89"/>
      <c r="O27" s="114"/>
      <c r="P27" s="114"/>
      <c r="Q27" s="114"/>
    </row>
    <row r="28" spans="1:17" customFormat="1" ht="15.75">
      <c r="B28" s="66" t="s">
        <v>267</v>
      </c>
      <c r="C28" s="88"/>
      <c r="D28" s="88"/>
      <c r="E28" s="88"/>
      <c r="F28" s="88"/>
      <c r="G28" s="99"/>
      <c r="H28" s="88"/>
      <c r="I28" s="88"/>
      <c r="J28" s="118"/>
      <c r="K28" s="118"/>
      <c r="L28" s="123"/>
      <c r="M28" s="123"/>
      <c r="N28" s="123"/>
      <c r="O28" s="118"/>
      <c r="P28" s="118"/>
      <c r="Q28" s="118"/>
    </row>
    <row r="29" spans="1:17" customFormat="1" ht="15.75">
      <c r="B29" s="66" t="s">
        <v>267</v>
      </c>
      <c r="C29" s="88"/>
      <c r="D29" s="88"/>
      <c r="E29" s="88"/>
      <c r="F29" s="88"/>
      <c r="G29" s="99"/>
      <c r="H29" s="88"/>
      <c r="I29" s="88"/>
      <c r="J29" s="118"/>
      <c r="K29" s="118"/>
      <c r="L29" s="123"/>
      <c r="M29" s="123"/>
      <c r="N29" s="123"/>
      <c r="O29" s="118"/>
      <c r="P29" s="118"/>
      <c r="Q29" s="118"/>
    </row>
    <row r="30" spans="1:17" customFormat="1" ht="15.75">
      <c r="B30" s="66" t="s">
        <v>267</v>
      </c>
      <c r="C30" s="88"/>
      <c r="D30" s="88"/>
      <c r="E30" s="88"/>
      <c r="F30" s="88"/>
      <c r="G30" s="99"/>
      <c r="H30" s="88"/>
      <c r="I30" s="88"/>
      <c r="J30" s="118"/>
      <c r="K30" s="118"/>
      <c r="L30" s="123"/>
      <c r="M30" s="123"/>
      <c r="N30" s="123"/>
      <c r="O30" s="118"/>
      <c r="P30" s="118"/>
      <c r="Q30" s="118"/>
    </row>
    <row r="31" spans="1:17" customFormat="1" ht="15.75">
      <c r="B31" s="127" t="s">
        <v>267</v>
      </c>
      <c r="C31" s="88"/>
      <c r="D31" s="88"/>
      <c r="E31" s="88"/>
      <c r="F31" s="88"/>
      <c r="G31" s="99"/>
      <c r="H31" s="88"/>
      <c r="I31" s="88"/>
      <c r="J31" s="118"/>
      <c r="K31" s="118"/>
      <c r="L31" s="123"/>
      <c r="M31" s="123"/>
      <c r="N31" s="123"/>
      <c r="O31" s="118"/>
      <c r="P31" s="118"/>
      <c r="Q31" s="118"/>
    </row>
    <row r="32" spans="1:17" customFormat="1">
      <c r="A32" s="1"/>
      <c r="B32" s="120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20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20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20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40" t="s">
        <v>256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I57"/>
  <sheetViews>
    <sheetView rightToLeft="1" workbookViewId="0">
      <selection activeCell="B1" sqref="B1:Q4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6.28515625" style="2" bestFit="1" customWidth="1"/>
    <col min="5" max="5" width="13.7109375" style="2" customWidth="1"/>
    <col min="6" max="6" width="6.42578125" style="1" bestFit="1" customWidth="1"/>
    <col min="7" max="7" width="13.28515625" style="1" customWidth="1"/>
    <col min="8" max="8" width="8.28515625" style="1" customWidth="1"/>
    <col min="9" max="9" width="8.140625" style="1" bestFit="1" customWidth="1"/>
    <col min="10" max="10" width="9.85546875" style="1" bestFit="1" customWidth="1"/>
    <col min="11" max="11" width="9.7109375" style="1" customWidth="1"/>
    <col min="12" max="12" width="9.28515625" style="1" bestFit="1" customWidth="1"/>
    <col min="13" max="13" width="16.42578125" style="1" bestFit="1" customWidth="1"/>
    <col min="14" max="14" width="10.28515625" style="1" customWidth="1"/>
    <col min="15" max="15" width="11.85546875" style="1" bestFit="1" customWidth="1"/>
    <col min="16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1">
      <c r="B1" s="80" t="s">
        <v>277</v>
      </c>
    </row>
    <row r="2" spans="2:61">
      <c r="B2" s="80" t="s">
        <v>278</v>
      </c>
    </row>
    <row r="3" spans="2:61">
      <c r="B3" s="80" t="s">
        <v>560</v>
      </c>
    </row>
    <row r="4" spans="2:61">
      <c r="B4" s="80" t="s">
        <v>561</v>
      </c>
    </row>
    <row r="6" spans="2:61" ht="26.25" customHeight="1">
      <c r="B6" s="153" t="s">
        <v>199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5"/>
    </row>
    <row r="7" spans="2:61" s="3" customFormat="1" ht="63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122</v>
      </c>
      <c r="K7" s="12" t="s">
        <v>35</v>
      </c>
      <c r="L7" s="47" t="s">
        <v>19</v>
      </c>
      <c r="M7" s="24" t="s">
        <v>248</v>
      </c>
      <c r="N7" s="24" t="s">
        <v>244</v>
      </c>
      <c r="O7" s="24" t="s">
        <v>131</v>
      </c>
      <c r="P7" s="47" t="s">
        <v>170</v>
      </c>
      <c r="Q7" s="25" t="s">
        <v>172</v>
      </c>
      <c r="R7" s="1"/>
      <c r="S7" s="1"/>
      <c r="T7" s="1"/>
      <c r="U7" s="1"/>
      <c r="V7" s="1"/>
      <c r="W7" s="1"/>
      <c r="BH7" s="3" t="s">
        <v>163</v>
      </c>
      <c r="BI7" s="3" t="s">
        <v>165</v>
      </c>
    </row>
    <row r="8" spans="2:61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 t="s">
        <v>20</v>
      </c>
      <c r="L8" s="15" t="s">
        <v>20</v>
      </c>
      <c r="M8" s="15" t="s">
        <v>250</v>
      </c>
      <c r="N8" s="15" t="s">
        <v>75</v>
      </c>
      <c r="O8" s="15" t="s">
        <v>242</v>
      </c>
      <c r="P8" s="26" t="s">
        <v>20</v>
      </c>
      <c r="Q8" s="16" t="s">
        <v>20</v>
      </c>
      <c r="R8" s="1"/>
      <c r="S8" s="1"/>
      <c r="T8" s="1"/>
      <c r="U8" s="1"/>
      <c r="V8" s="1"/>
      <c r="W8" s="1"/>
      <c r="BH8" s="3" t="s">
        <v>161</v>
      </c>
      <c r="BI8" s="3" t="s">
        <v>164</v>
      </c>
    </row>
    <row r="9" spans="2:61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2" t="s">
        <v>11</v>
      </c>
      <c r="N9" s="62" t="s">
        <v>12</v>
      </c>
      <c r="O9" s="62" t="s">
        <v>13</v>
      </c>
      <c r="P9" s="62" t="s">
        <v>14</v>
      </c>
      <c r="Q9" s="62" t="s">
        <v>134</v>
      </c>
      <c r="R9" s="1"/>
      <c r="S9" s="1"/>
      <c r="T9" s="1"/>
      <c r="U9" s="1"/>
      <c r="V9" s="1"/>
      <c r="W9" s="1"/>
      <c r="BH9" s="4" t="s">
        <v>162</v>
      </c>
      <c r="BI9" s="4" t="s">
        <v>166</v>
      </c>
    </row>
    <row r="10" spans="2:61" s="4" customFormat="1" ht="18" customHeight="1">
      <c r="B10" s="55" t="s">
        <v>42</v>
      </c>
      <c r="C10" s="83"/>
      <c r="D10" s="83"/>
      <c r="E10" s="83"/>
      <c r="F10" s="83"/>
      <c r="G10" s="83"/>
      <c r="H10" s="83"/>
      <c r="I10" s="83">
        <v>1.53</v>
      </c>
      <c r="J10" s="83"/>
      <c r="K10" s="113"/>
      <c r="L10" s="113">
        <v>6.4000000000000003E-3</v>
      </c>
      <c r="M10" s="82">
        <v>7043710.1200000001</v>
      </c>
      <c r="N10" s="82"/>
      <c r="O10" s="82">
        <v>7617.19</v>
      </c>
      <c r="P10" s="113"/>
      <c r="Q10" s="113">
        <v>1.1599999999999999E-2</v>
      </c>
      <c r="R10" s="1"/>
      <c r="S10" s="1"/>
      <c r="T10" s="1"/>
      <c r="U10" s="1"/>
      <c r="V10" s="1"/>
      <c r="W10" s="1"/>
      <c r="BH10" s="1" t="s">
        <v>26</v>
      </c>
      <c r="BI10" s="4" t="s">
        <v>167</v>
      </c>
    </row>
    <row r="11" spans="2:61" customFormat="1" ht="21.75" customHeight="1">
      <c r="B11" s="58" t="s">
        <v>24</v>
      </c>
      <c r="C11" s="86"/>
      <c r="D11" s="86"/>
      <c r="E11" s="86"/>
      <c r="F11" s="86"/>
      <c r="G11" s="95"/>
      <c r="H11" s="86"/>
      <c r="I11" s="86">
        <v>1.53</v>
      </c>
      <c r="J11" s="86"/>
      <c r="K11" s="114"/>
      <c r="L11" s="114">
        <v>6.4000000000000003E-3</v>
      </c>
      <c r="M11" s="89">
        <v>7043710.1200000001</v>
      </c>
      <c r="N11" s="89"/>
      <c r="O11" s="89">
        <v>7617.19</v>
      </c>
      <c r="P11" s="114"/>
      <c r="Q11" s="114">
        <v>1.1599999999999999E-2</v>
      </c>
    </row>
    <row r="12" spans="2:61" customFormat="1" ht="15.75">
      <c r="B12" s="58" t="s">
        <v>104</v>
      </c>
      <c r="C12" s="86"/>
      <c r="D12" s="86"/>
      <c r="E12" s="86"/>
      <c r="F12" s="86"/>
      <c r="G12" s="95"/>
      <c r="H12" s="86"/>
      <c r="I12" s="86">
        <v>1.53</v>
      </c>
      <c r="J12" s="86"/>
      <c r="K12" s="114"/>
      <c r="L12" s="114">
        <v>6.4000000000000003E-3</v>
      </c>
      <c r="M12" s="89">
        <v>7043710.1200000001</v>
      </c>
      <c r="N12" s="89"/>
      <c r="O12" s="89">
        <v>7617.19</v>
      </c>
      <c r="P12" s="114"/>
      <c r="Q12" s="114">
        <v>1.1599999999999999E-2</v>
      </c>
    </row>
    <row r="13" spans="2:61" customFormat="1" ht="15.75">
      <c r="B13" s="66" t="s">
        <v>554</v>
      </c>
      <c r="C13" s="88" t="s">
        <v>555</v>
      </c>
      <c r="D13" s="88">
        <v>501</v>
      </c>
      <c r="E13" s="87">
        <v>570009449</v>
      </c>
      <c r="F13" s="88" t="s">
        <v>556</v>
      </c>
      <c r="G13" s="99">
        <v>43831</v>
      </c>
      <c r="H13" s="88" t="s">
        <v>162</v>
      </c>
      <c r="I13" s="88">
        <v>1.1399999999999999</v>
      </c>
      <c r="J13" s="88" t="s">
        <v>165</v>
      </c>
      <c r="K13" s="118">
        <v>1.651E-2</v>
      </c>
      <c r="L13" s="118">
        <v>-1.1999999999999999E-3</v>
      </c>
      <c r="M13" s="123">
        <v>1425075.22</v>
      </c>
      <c r="N13" s="123">
        <v>104.25758020000001</v>
      </c>
      <c r="O13" s="123">
        <v>1485.75</v>
      </c>
      <c r="P13" s="118">
        <v>0.19510000000000002</v>
      </c>
      <c r="Q13" s="118">
        <v>2.3E-3</v>
      </c>
    </row>
    <row r="14" spans="2:61" customFormat="1" ht="15.75">
      <c r="B14" s="66" t="s">
        <v>557</v>
      </c>
      <c r="C14" s="88" t="s">
        <v>555</v>
      </c>
      <c r="D14" s="88">
        <v>511</v>
      </c>
      <c r="E14" s="87">
        <v>570009449</v>
      </c>
      <c r="F14" s="88" t="s">
        <v>556</v>
      </c>
      <c r="G14" s="99">
        <v>43831</v>
      </c>
      <c r="H14" s="88" t="s">
        <v>162</v>
      </c>
      <c r="I14" s="88">
        <v>1.62</v>
      </c>
      <c r="J14" s="88" t="s">
        <v>165</v>
      </c>
      <c r="K14" s="118">
        <v>3.066E-2</v>
      </c>
      <c r="L14" s="118">
        <v>8.199999999999999E-3</v>
      </c>
      <c r="M14" s="123">
        <v>5618634.9000000004</v>
      </c>
      <c r="N14" s="123">
        <v>109.1269114</v>
      </c>
      <c r="O14" s="123">
        <v>6131.44</v>
      </c>
      <c r="P14" s="118">
        <v>0.80489999999999995</v>
      </c>
      <c r="Q14" s="118">
        <v>9.300000000000001E-3</v>
      </c>
    </row>
    <row r="15" spans="2:61" customFormat="1" ht="15.75">
      <c r="B15" s="58" t="s">
        <v>36</v>
      </c>
      <c r="C15" s="86"/>
      <c r="D15" s="86"/>
      <c r="E15" s="86"/>
      <c r="F15" s="86"/>
      <c r="G15" s="95"/>
      <c r="H15" s="86"/>
      <c r="I15" s="86"/>
      <c r="J15" s="86"/>
      <c r="K15" s="114"/>
      <c r="L15" s="114"/>
      <c r="M15" s="89"/>
      <c r="N15" s="89"/>
      <c r="O15" s="89"/>
      <c r="P15" s="114"/>
      <c r="Q15" s="114"/>
    </row>
    <row r="16" spans="2:61" customFormat="1" ht="15.75">
      <c r="B16" s="66" t="s">
        <v>267</v>
      </c>
      <c r="C16" s="88"/>
      <c r="D16" s="88"/>
      <c r="E16" s="88"/>
      <c r="F16" s="88"/>
      <c r="G16" s="99"/>
      <c r="H16" s="88"/>
      <c r="I16" s="88"/>
      <c r="J16" s="88"/>
      <c r="K16" s="118"/>
      <c r="L16" s="118"/>
      <c r="M16" s="123"/>
      <c r="N16" s="123"/>
      <c r="O16" s="123"/>
      <c r="P16" s="118"/>
      <c r="Q16" s="118"/>
    </row>
    <row r="17" spans="2:17" customFormat="1" ht="15.75">
      <c r="B17" s="58" t="s">
        <v>38</v>
      </c>
      <c r="C17" s="86"/>
      <c r="D17" s="86"/>
      <c r="E17" s="86"/>
      <c r="F17" s="86"/>
      <c r="G17" s="95"/>
      <c r="H17" s="86"/>
      <c r="I17" s="86"/>
      <c r="J17" s="86"/>
      <c r="K17" s="114"/>
      <c r="L17" s="114"/>
      <c r="M17" s="89"/>
      <c r="N17" s="89"/>
      <c r="O17" s="89"/>
      <c r="P17" s="114"/>
      <c r="Q17" s="114"/>
    </row>
    <row r="18" spans="2:17" customFormat="1" ht="15.75">
      <c r="B18" s="66" t="s">
        <v>267</v>
      </c>
      <c r="C18" s="88"/>
      <c r="D18" s="88"/>
      <c r="E18" s="88"/>
      <c r="F18" s="88"/>
      <c r="G18" s="99"/>
      <c r="H18" s="88"/>
      <c r="I18" s="88"/>
      <c r="J18" s="88"/>
      <c r="K18" s="118"/>
      <c r="L18" s="118"/>
      <c r="M18" s="123"/>
      <c r="N18" s="123"/>
      <c r="O18" s="123"/>
      <c r="P18" s="118"/>
      <c r="Q18" s="118"/>
    </row>
    <row r="19" spans="2:17" customFormat="1" ht="15.75">
      <c r="B19" s="58" t="s">
        <v>39</v>
      </c>
      <c r="C19" s="86"/>
      <c r="D19" s="86"/>
      <c r="E19" s="86"/>
      <c r="F19" s="86"/>
      <c r="G19" s="95"/>
      <c r="H19" s="86"/>
      <c r="I19" s="86"/>
      <c r="J19" s="86"/>
      <c r="K19" s="114"/>
      <c r="L19" s="114"/>
      <c r="M19" s="89"/>
      <c r="N19" s="89"/>
      <c r="O19" s="89"/>
      <c r="P19" s="114"/>
      <c r="Q19" s="114"/>
    </row>
    <row r="20" spans="2:17" customFormat="1" ht="15.75">
      <c r="B20" s="66" t="s">
        <v>267</v>
      </c>
      <c r="C20" s="88"/>
      <c r="D20" s="88"/>
      <c r="E20" s="88"/>
      <c r="F20" s="88"/>
      <c r="G20" s="99"/>
      <c r="H20" s="88"/>
      <c r="I20" s="88"/>
      <c r="J20" s="88"/>
      <c r="K20" s="118"/>
      <c r="L20" s="118"/>
      <c r="M20" s="123"/>
      <c r="N20" s="123"/>
      <c r="O20" s="123"/>
      <c r="P20" s="118"/>
      <c r="Q20" s="118"/>
    </row>
    <row r="21" spans="2:17" customFormat="1" ht="15.75">
      <c r="B21" s="58" t="s">
        <v>37</v>
      </c>
      <c r="C21" s="86"/>
      <c r="D21" s="86"/>
      <c r="E21" s="86"/>
      <c r="F21" s="86"/>
      <c r="G21" s="95"/>
      <c r="H21" s="86"/>
      <c r="I21" s="86"/>
      <c r="J21" s="86"/>
      <c r="K21" s="114"/>
      <c r="L21" s="114"/>
      <c r="M21" s="89"/>
      <c r="N21" s="89"/>
      <c r="O21" s="89"/>
      <c r="P21" s="114"/>
      <c r="Q21" s="114"/>
    </row>
    <row r="22" spans="2:17" customFormat="1" ht="15.75">
      <c r="B22" s="66" t="s">
        <v>267</v>
      </c>
      <c r="C22" s="88"/>
      <c r="D22" s="88"/>
      <c r="E22" s="88"/>
      <c r="F22" s="88"/>
      <c r="G22" s="99"/>
      <c r="H22" s="88"/>
      <c r="I22" s="88"/>
      <c r="J22" s="88"/>
      <c r="K22" s="118"/>
      <c r="L22" s="118"/>
      <c r="M22" s="123"/>
      <c r="N22" s="123"/>
      <c r="O22" s="123"/>
      <c r="P22" s="118"/>
      <c r="Q22" s="118"/>
    </row>
    <row r="23" spans="2:17" customFormat="1" ht="15.75">
      <c r="B23" s="58" t="s">
        <v>40</v>
      </c>
      <c r="C23" s="86"/>
      <c r="D23" s="86"/>
      <c r="E23" s="86"/>
      <c r="F23" s="86"/>
      <c r="G23" s="95"/>
      <c r="H23" s="86"/>
      <c r="I23" s="86"/>
      <c r="J23" s="86"/>
      <c r="K23" s="114"/>
      <c r="L23" s="114"/>
      <c r="M23" s="89"/>
      <c r="N23" s="89"/>
      <c r="O23" s="89"/>
      <c r="P23" s="114"/>
      <c r="Q23" s="114"/>
    </row>
    <row r="24" spans="2:17" customFormat="1" ht="15.75">
      <c r="B24" s="66" t="s">
        <v>267</v>
      </c>
      <c r="C24" s="88"/>
      <c r="D24" s="88"/>
      <c r="E24" s="88"/>
      <c r="F24" s="88"/>
      <c r="G24" s="99"/>
      <c r="H24" s="88"/>
      <c r="I24" s="88"/>
      <c r="J24" s="88"/>
      <c r="K24" s="118"/>
      <c r="L24" s="118"/>
      <c r="M24" s="123"/>
      <c r="N24" s="123"/>
      <c r="O24" s="123"/>
      <c r="P24" s="118"/>
      <c r="Q24" s="118"/>
    </row>
    <row r="25" spans="2:17" customFormat="1" ht="15.75">
      <c r="B25" s="66" t="s">
        <v>267</v>
      </c>
      <c r="C25" s="88"/>
      <c r="D25" s="88"/>
      <c r="E25" s="88"/>
      <c r="F25" s="88"/>
      <c r="G25" s="99"/>
      <c r="H25" s="88"/>
      <c r="I25" s="88"/>
      <c r="J25" s="88"/>
      <c r="K25" s="118"/>
      <c r="L25" s="118"/>
      <c r="M25" s="123"/>
      <c r="N25" s="123"/>
      <c r="O25" s="123"/>
      <c r="P25" s="118"/>
      <c r="Q25" s="118"/>
    </row>
    <row r="26" spans="2:17" customFormat="1" ht="15.75">
      <c r="B26" s="58" t="s">
        <v>87</v>
      </c>
      <c r="C26" s="86"/>
      <c r="D26" s="86"/>
      <c r="E26" s="86"/>
      <c r="F26" s="86"/>
      <c r="G26" s="95"/>
      <c r="H26" s="86"/>
      <c r="I26" s="86"/>
      <c r="J26" s="86"/>
      <c r="K26" s="114"/>
      <c r="L26" s="114"/>
      <c r="M26" s="89"/>
      <c r="N26" s="89"/>
      <c r="O26" s="89"/>
      <c r="P26" s="114"/>
      <c r="Q26" s="114"/>
    </row>
    <row r="27" spans="2:17" customFormat="1" ht="15.75">
      <c r="B27" s="66" t="s">
        <v>267</v>
      </c>
      <c r="C27" s="88"/>
      <c r="D27" s="88"/>
      <c r="E27" s="88"/>
      <c r="F27" s="88"/>
      <c r="G27" s="99"/>
      <c r="H27" s="88"/>
      <c r="I27" s="88"/>
      <c r="J27" s="88"/>
      <c r="K27" s="118"/>
      <c r="L27" s="118"/>
      <c r="M27" s="123"/>
      <c r="N27" s="123"/>
      <c r="O27" s="123"/>
      <c r="P27" s="118"/>
      <c r="Q27" s="118"/>
    </row>
    <row r="28" spans="2:17" customFormat="1" ht="15.75">
      <c r="B28" s="58" t="s">
        <v>41</v>
      </c>
      <c r="C28" s="86"/>
      <c r="D28" s="86"/>
      <c r="E28" s="86"/>
      <c r="F28" s="86"/>
      <c r="G28" s="95"/>
      <c r="H28" s="86"/>
      <c r="I28" s="86"/>
      <c r="J28" s="86"/>
      <c r="K28" s="114"/>
      <c r="L28" s="114"/>
      <c r="M28" s="89"/>
      <c r="N28" s="89"/>
      <c r="O28" s="89"/>
      <c r="P28" s="114"/>
      <c r="Q28" s="114"/>
    </row>
    <row r="29" spans="2:17" customFormat="1" ht="15.75">
      <c r="B29" s="66" t="s">
        <v>267</v>
      </c>
      <c r="C29" s="88"/>
      <c r="D29" s="88"/>
      <c r="E29" s="88"/>
      <c r="F29" s="88"/>
      <c r="G29" s="99"/>
      <c r="H29" s="88"/>
      <c r="I29" s="88"/>
      <c r="J29" s="88"/>
      <c r="K29" s="118"/>
      <c r="L29" s="118"/>
      <c r="M29" s="123"/>
      <c r="N29" s="123"/>
      <c r="O29" s="123"/>
      <c r="P29" s="118"/>
      <c r="Q29" s="118"/>
    </row>
    <row r="30" spans="2:17" customFormat="1" ht="15.75">
      <c r="B30" s="58" t="s">
        <v>44</v>
      </c>
      <c r="C30" s="86"/>
      <c r="D30" s="86"/>
      <c r="E30" s="86"/>
      <c r="F30" s="86"/>
      <c r="G30" s="95"/>
      <c r="H30" s="86"/>
      <c r="I30" s="86"/>
      <c r="J30" s="86"/>
      <c r="K30" s="114"/>
      <c r="L30" s="114"/>
      <c r="M30" s="89"/>
      <c r="N30" s="89"/>
      <c r="O30" s="89"/>
      <c r="P30" s="114"/>
      <c r="Q30" s="114"/>
    </row>
    <row r="31" spans="2:17" customFormat="1" ht="15.75">
      <c r="B31" s="58" t="s">
        <v>36</v>
      </c>
      <c r="C31" s="86"/>
      <c r="D31" s="86"/>
      <c r="E31" s="86"/>
      <c r="F31" s="86"/>
      <c r="G31" s="95"/>
      <c r="H31" s="86"/>
      <c r="I31" s="86"/>
      <c r="J31" s="86"/>
      <c r="K31" s="114"/>
      <c r="L31" s="114"/>
      <c r="M31" s="89"/>
      <c r="N31" s="89"/>
      <c r="O31" s="89"/>
      <c r="P31" s="114"/>
      <c r="Q31" s="114"/>
    </row>
    <row r="32" spans="2:17" customFormat="1" ht="15.75">
      <c r="B32" s="66" t="s">
        <v>267</v>
      </c>
      <c r="C32" s="88"/>
      <c r="D32" s="88"/>
      <c r="E32" s="88"/>
      <c r="F32" s="88"/>
      <c r="G32" s="99"/>
      <c r="H32" s="88"/>
      <c r="I32" s="88"/>
      <c r="J32" s="88"/>
      <c r="K32" s="118"/>
      <c r="L32" s="118"/>
      <c r="M32" s="123"/>
      <c r="N32" s="123"/>
      <c r="O32" s="123"/>
      <c r="P32" s="118"/>
      <c r="Q32" s="118"/>
    </row>
    <row r="33" spans="1:17" customFormat="1" ht="15.75">
      <c r="B33" s="58" t="s">
        <v>38</v>
      </c>
      <c r="C33" s="86"/>
      <c r="D33" s="86"/>
      <c r="E33" s="86"/>
      <c r="F33" s="86"/>
      <c r="G33" s="95"/>
      <c r="H33" s="86"/>
      <c r="I33" s="86"/>
      <c r="J33" s="86"/>
      <c r="K33" s="114"/>
      <c r="L33" s="114"/>
      <c r="M33" s="89"/>
      <c r="N33" s="89"/>
      <c r="O33" s="89"/>
      <c r="P33" s="114"/>
      <c r="Q33" s="114"/>
    </row>
    <row r="34" spans="1:17" customFormat="1" ht="15.75">
      <c r="B34" s="66" t="s">
        <v>267</v>
      </c>
      <c r="C34" s="88"/>
      <c r="D34" s="88"/>
      <c r="E34" s="88"/>
      <c r="F34" s="88"/>
      <c r="G34" s="99"/>
      <c r="H34" s="88"/>
      <c r="I34" s="88"/>
      <c r="J34" s="88"/>
      <c r="K34" s="118"/>
      <c r="L34" s="118"/>
      <c r="M34" s="123"/>
      <c r="N34" s="123"/>
      <c r="O34" s="123"/>
      <c r="P34" s="118"/>
      <c r="Q34" s="118"/>
    </row>
    <row r="35" spans="1:17" customFormat="1" ht="15.75">
      <c r="B35" s="58" t="s">
        <v>39</v>
      </c>
      <c r="C35" s="86"/>
      <c r="D35" s="86"/>
      <c r="E35" s="86"/>
      <c r="F35" s="86"/>
      <c r="G35" s="95"/>
      <c r="H35" s="86"/>
      <c r="I35" s="86"/>
      <c r="J35" s="86"/>
      <c r="K35" s="114"/>
      <c r="L35" s="114"/>
      <c r="M35" s="89"/>
      <c r="N35" s="89"/>
      <c r="O35" s="89"/>
      <c r="P35" s="114"/>
      <c r="Q35" s="114"/>
    </row>
    <row r="36" spans="1:17" customFormat="1" ht="15.75">
      <c r="B36" s="66" t="s">
        <v>267</v>
      </c>
      <c r="C36" s="88"/>
      <c r="D36" s="88"/>
      <c r="E36" s="88"/>
      <c r="F36" s="88"/>
      <c r="G36" s="99"/>
      <c r="H36" s="88"/>
      <c r="I36" s="88"/>
      <c r="J36" s="88"/>
      <c r="K36" s="118"/>
      <c r="L36" s="118"/>
      <c r="M36" s="123"/>
      <c r="N36" s="123"/>
      <c r="O36" s="123"/>
      <c r="P36" s="118"/>
      <c r="Q36" s="118"/>
    </row>
    <row r="37" spans="1:17" customFormat="1" ht="15.75">
      <c r="B37" s="58" t="s">
        <v>41</v>
      </c>
      <c r="C37" s="86"/>
      <c r="D37" s="86"/>
      <c r="E37" s="86"/>
      <c r="F37" s="86"/>
      <c r="G37" s="95"/>
      <c r="H37" s="86"/>
      <c r="I37" s="86"/>
      <c r="J37" s="86"/>
      <c r="K37" s="114"/>
      <c r="L37" s="114"/>
      <c r="M37" s="89"/>
      <c r="N37" s="89"/>
      <c r="O37" s="89"/>
      <c r="P37" s="114"/>
      <c r="Q37" s="114"/>
    </row>
    <row r="38" spans="1:17" customFormat="1" ht="15.75">
      <c r="B38" s="127" t="s">
        <v>267</v>
      </c>
      <c r="C38" s="88"/>
      <c r="D38" s="88"/>
      <c r="E38" s="88"/>
      <c r="F38" s="88"/>
      <c r="G38" s="99"/>
      <c r="H38" s="88"/>
      <c r="I38" s="88"/>
      <c r="J38" s="88"/>
      <c r="K38" s="118"/>
      <c r="L38" s="118"/>
      <c r="M38" s="123"/>
      <c r="N38" s="123"/>
      <c r="O38" s="123"/>
      <c r="P38" s="118"/>
      <c r="Q38" s="118"/>
    </row>
    <row r="39" spans="1:17" customFormat="1">
      <c r="A39" s="1"/>
      <c r="B39" s="120" t="s">
        <v>249</v>
      </c>
      <c r="C39" s="120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customFormat="1">
      <c r="A40" s="1"/>
      <c r="B40" s="120" t="s">
        <v>133</v>
      </c>
      <c r="C40" s="120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>
      <c r="A41" s="1"/>
      <c r="B41" s="120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customFormat="1">
      <c r="A42" s="1"/>
      <c r="B42" s="120" t="s">
        <v>246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customFormat="1">
      <c r="A43" s="1"/>
      <c r="B43" s="140" t="s">
        <v>256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</row>
    <row r="44" spans="1:17" customFormat="1" ht="12.75"/>
    <row r="45" spans="1:17" customFormat="1" ht="12.75"/>
    <row r="46" spans="1:17" customFormat="1" ht="12.75"/>
    <row r="47" spans="1:17" customFormat="1" ht="12.75"/>
    <row r="48" spans="1:17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Q6"/>
    <mergeCell ref="B43:Q43"/>
  </mergeCells>
  <phoneticPr fontId="4" type="noConversion"/>
  <dataValidations count="1">
    <dataValidation allowBlank="1" showInputMessage="1" showErrorMessage="1" sqref="A5:XFD10 A58:XFD1048576 A39:A43 B39:Q42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4"/>
  <sheetViews>
    <sheetView rightToLeft="1" workbookViewId="0">
      <selection activeCell="H8" sqref="H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277</v>
      </c>
    </row>
    <row r="2" spans="2:64">
      <c r="B2" s="80" t="s">
        <v>278</v>
      </c>
    </row>
    <row r="3" spans="2:64">
      <c r="B3" s="80" t="s">
        <v>560</v>
      </c>
    </row>
    <row r="4" spans="2:64">
      <c r="B4" s="80" t="s">
        <v>561</v>
      </c>
    </row>
    <row r="6" spans="2:64" ht="26.25" customHeight="1">
      <c r="B6" s="153" t="s">
        <v>200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5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83"/>
      <c r="D10" s="83"/>
      <c r="E10" s="83"/>
      <c r="F10" s="83"/>
      <c r="G10" s="83"/>
      <c r="H10" s="83"/>
      <c r="I10" s="113"/>
      <c r="J10" s="113"/>
      <c r="K10" s="82"/>
      <c r="L10" s="82"/>
      <c r="M10" s="82"/>
      <c r="N10" s="113"/>
      <c r="O10" s="11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232</v>
      </c>
      <c r="C11" s="86"/>
      <c r="D11" s="86"/>
      <c r="E11" s="86"/>
      <c r="F11" s="86"/>
      <c r="G11" s="86"/>
      <c r="H11" s="86"/>
      <c r="I11" s="114"/>
      <c r="J11" s="114"/>
      <c r="K11" s="89"/>
      <c r="L11" s="89"/>
      <c r="M11" s="89"/>
      <c r="N11" s="114"/>
      <c r="O11" s="114"/>
    </row>
    <row r="12" spans="2:64" customFormat="1" ht="15.75">
      <c r="B12" s="58" t="s">
        <v>225</v>
      </c>
      <c r="C12" s="86"/>
      <c r="D12" s="86"/>
      <c r="E12" s="86"/>
      <c r="F12" s="86"/>
      <c r="G12" s="86"/>
      <c r="H12" s="86"/>
      <c r="I12" s="114"/>
      <c r="J12" s="114"/>
      <c r="K12" s="89"/>
      <c r="L12" s="89"/>
      <c r="M12" s="89"/>
      <c r="N12" s="114"/>
      <c r="O12" s="114"/>
    </row>
    <row r="13" spans="2:64" customFormat="1" ht="15.75">
      <c r="B13" s="66" t="s">
        <v>267</v>
      </c>
      <c r="C13" s="88"/>
      <c r="D13" s="88"/>
      <c r="E13" s="88"/>
      <c r="F13" s="88"/>
      <c r="G13" s="88"/>
      <c r="H13" s="88"/>
      <c r="I13" s="118"/>
      <c r="J13" s="118"/>
      <c r="K13" s="123"/>
      <c r="L13" s="123"/>
      <c r="M13" s="123"/>
      <c r="N13" s="118"/>
      <c r="O13" s="118"/>
    </row>
    <row r="14" spans="2:64" customFormat="1" ht="15.75">
      <c r="B14" s="58" t="s">
        <v>71</v>
      </c>
      <c r="C14" s="86"/>
      <c r="D14" s="86"/>
      <c r="E14" s="86"/>
      <c r="F14" s="86"/>
      <c r="G14" s="86"/>
      <c r="H14" s="86"/>
      <c r="I14" s="114"/>
      <c r="J14" s="114"/>
      <c r="K14" s="89"/>
      <c r="L14" s="89"/>
      <c r="M14" s="89"/>
      <c r="N14" s="114"/>
      <c r="O14" s="114"/>
    </row>
    <row r="15" spans="2:64" customFormat="1" ht="15.75">
      <c r="B15" s="66" t="s">
        <v>267</v>
      </c>
      <c r="C15" s="88"/>
      <c r="D15" s="88"/>
      <c r="E15" s="88"/>
      <c r="F15" s="88"/>
      <c r="G15" s="88"/>
      <c r="H15" s="88"/>
      <c r="I15" s="118"/>
      <c r="J15" s="118"/>
      <c r="K15" s="123"/>
      <c r="L15" s="123"/>
      <c r="M15" s="123"/>
      <c r="N15" s="118"/>
      <c r="O15" s="118"/>
    </row>
    <row r="16" spans="2:64" customFormat="1" ht="15.75">
      <c r="B16" s="58" t="s">
        <v>226</v>
      </c>
      <c r="C16" s="86"/>
      <c r="D16" s="86"/>
      <c r="E16" s="86"/>
      <c r="F16" s="86"/>
      <c r="G16" s="86"/>
      <c r="H16" s="86"/>
      <c r="I16" s="114"/>
      <c r="J16" s="114"/>
      <c r="K16" s="89"/>
      <c r="L16" s="89"/>
      <c r="M16" s="89"/>
      <c r="N16" s="114"/>
      <c r="O16" s="114"/>
    </row>
    <row r="17" spans="1:15" customFormat="1" ht="15.75">
      <c r="B17" s="66" t="s">
        <v>267</v>
      </c>
      <c r="C17" s="88"/>
      <c r="D17" s="88"/>
      <c r="E17" s="88"/>
      <c r="F17" s="88"/>
      <c r="G17" s="88"/>
      <c r="H17" s="88"/>
      <c r="I17" s="118"/>
      <c r="J17" s="118"/>
      <c r="K17" s="123"/>
      <c r="L17" s="123"/>
      <c r="M17" s="123"/>
      <c r="N17" s="118"/>
      <c r="O17" s="118"/>
    </row>
    <row r="18" spans="1:15" customFormat="1" ht="15.75">
      <c r="B18" s="58" t="s">
        <v>230</v>
      </c>
      <c r="C18" s="86"/>
      <c r="D18" s="86"/>
      <c r="E18" s="86"/>
      <c r="F18" s="86"/>
      <c r="G18" s="86"/>
      <c r="H18" s="86"/>
      <c r="I18" s="114"/>
      <c r="J18" s="114"/>
      <c r="K18" s="89"/>
      <c r="L18" s="89"/>
      <c r="M18" s="89"/>
      <c r="N18" s="114"/>
      <c r="O18" s="114"/>
    </row>
    <row r="19" spans="1:15" customFormat="1" ht="15.75">
      <c r="B19" s="66" t="s">
        <v>267</v>
      </c>
      <c r="C19" s="88"/>
      <c r="D19" s="88"/>
      <c r="E19" s="88"/>
      <c r="F19" s="88"/>
      <c r="G19" s="88"/>
      <c r="H19" s="88"/>
      <c r="I19" s="118"/>
      <c r="J19" s="118"/>
      <c r="K19" s="123"/>
      <c r="L19" s="123"/>
      <c r="M19" s="123"/>
      <c r="N19" s="118"/>
      <c r="O19" s="118"/>
    </row>
    <row r="20" spans="1:15" customFormat="1" ht="15.75">
      <c r="B20" s="58" t="s">
        <v>72</v>
      </c>
      <c r="C20" s="86"/>
      <c r="D20" s="86"/>
      <c r="E20" s="86"/>
      <c r="F20" s="86"/>
      <c r="G20" s="86"/>
      <c r="H20" s="86"/>
      <c r="I20" s="114"/>
      <c r="J20" s="114"/>
      <c r="K20" s="89"/>
      <c r="L20" s="89"/>
      <c r="M20" s="89"/>
      <c r="N20" s="114"/>
      <c r="O20" s="114"/>
    </row>
    <row r="21" spans="1:15" customFormat="1" ht="15.75">
      <c r="B21" s="66" t="s">
        <v>267</v>
      </c>
      <c r="C21" s="88"/>
      <c r="D21" s="88"/>
      <c r="E21" s="88"/>
      <c r="F21" s="88"/>
      <c r="G21" s="88"/>
      <c r="H21" s="88"/>
      <c r="I21" s="118"/>
      <c r="J21" s="118"/>
      <c r="K21" s="123"/>
      <c r="L21" s="123"/>
      <c r="M21" s="123"/>
      <c r="N21" s="118"/>
      <c r="O21" s="118"/>
    </row>
    <row r="22" spans="1:15" customFormat="1" ht="15.75">
      <c r="B22" s="58" t="s">
        <v>231</v>
      </c>
      <c r="C22" s="86"/>
      <c r="D22" s="86"/>
      <c r="E22" s="86"/>
      <c r="F22" s="86"/>
      <c r="G22" s="86"/>
      <c r="H22" s="86"/>
      <c r="I22" s="114"/>
      <c r="J22" s="114"/>
      <c r="K22" s="89"/>
      <c r="L22" s="89"/>
      <c r="M22" s="89"/>
      <c r="N22" s="114"/>
      <c r="O22" s="114"/>
    </row>
    <row r="23" spans="1:15" customFormat="1" ht="15.75">
      <c r="B23" s="127" t="s">
        <v>267</v>
      </c>
      <c r="C23" s="88"/>
      <c r="D23" s="88"/>
      <c r="E23" s="88"/>
      <c r="F23" s="88"/>
      <c r="G23" s="88"/>
      <c r="H23" s="88"/>
      <c r="I23" s="118"/>
      <c r="J23" s="118"/>
      <c r="K23" s="123"/>
      <c r="L23" s="123"/>
      <c r="M23" s="123"/>
      <c r="N23" s="118"/>
      <c r="O23" s="118"/>
    </row>
    <row r="24" spans="1:15" customFormat="1">
      <c r="A24" s="1"/>
      <c r="B24" s="120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20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20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20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40" t="s">
        <v>256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59"/>
  <sheetViews>
    <sheetView rightToLeft="1" workbookViewId="0">
      <selection activeCell="B1" sqref="B1:J20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7" style="1" customWidth="1"/>
    <col min="5" max="5" width="11.140625" style="1" customWidth="1"/>
    <col min="6" max="6" width="8.7109375" style="1" customWidth="1"/>
    <col min="7" max="7" width="11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560</v>
      </c>
    </row>
    <row r="4" spans="2:55">
      <c r="B4" s="80" t="s">
        <v>561</v>
      </c>
    </row>
    <row r="6" spans="2:55" ht="26.25" customHeight="1">
      <c r="B6" s="156" t="s">
        <v>201</v>
      </c>
      <c r="C6" s="157"/>
      <c r="D6" s="157"/>
      <c r="E6" s="157"/>
      <c r="F6" s="157"/>
      <c r="G6" s="157"/>
      <c r="H6" s="157"/>
      <c r="I6" s="157"/>
      <c r="J6" s="158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8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94"/>
      <c r="D10" s="83"/>
      <c r="E10" s="113"/>
      <c r="F10" s="83"/>
      <c r="G10" s="130">
        <v>1587.6</v>
      </c>
      <c r="H10" s="131"/>
      <c r="I10" s="131">
        <v>2.3999999999999998E-3</v>
      </c>
      <c r="J10" s="8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237</v>
      </c>
      <c r="C11" s="97"/>
      <c r="D11" s="91"/>
      <c r="E11" s="112"/>
      <c r="F11" s="91"/>
      <c r="G11" s="132">
        <v>1587.6</v>
      </c>
      <c r="H11" s="133"/>
      <c r="I11" s="133">
        <v>2.3999999999999998E-3</v>
      </c>
      <c r="J11" s="91"/>
    </row>
    <row r="12" spans="2:55" customFormat="1" ht="15.75">
      <c r="B12" s="58" t="s">
        <v>106</v>
      </c>
      <c r="C12" s="97"/>
      <c r="D12" s="91"/>
      <c r="E12" s="112"/>
      <c r="F12" s="91"/>
      <c r="G12" s="85">
        <v>373.09</v>
      </c>
      <c r="H12" s="112"/>
      <c r="I12" s="112">
        <v>5.9999999999999995E-4</v>
      </c>
      <c r="J12" s="91"/>
    </row>
    <row r="13" spans="2:55" customFormat="1" ht="15.75">
      <c r="B13" s="66" t="s">
        <v>565</v>
      </c>
      <c r="C13" s="98"/>
      <c r="D13" s="92" t="s">
        <v>566</v>
      </c>
      <c r="E13" s="117">
        <v>0.1343</v>
      </c>
      <c r="F13" s="92" t="s">
        <v>165</v>
      </c>
      <c r="G13" s="93">
        <v>373.08600000000001</v>
      </c>
      <c r="H13" s="93">
        <v>23.5</v>
      </c>
      <c r="I13" s="134">
        <v>5.9999999999999995E-4</v>
      </c>
      <c r="J13" s="92"/>
    </row>
    <row r="14" spans="2:55" customFormat="1" ht="15.75">
      <c r="B14" s="58" t="s">
        <v>107</v>
      </c>
      <c r="C14" s="97"/>
      <c r="D14" s="91"/>
      <c r="E14" s="91"/>
      <c r="F14" s="91"/>
      <c r="G14" s="85">
        <v>1214.51</v>
      </c>
      <c r="H14" s="85"/>
      <c r="I14" s="132">
        <v>0.18</v>
      </c>
      <c r="J14" s="91"/>
    </row>
    <row r="15" spans="2:55" customFormat="1" ht="15.75">
      <c r="B15" s="66" t="s">
        <v>567</v>
      </c>
      <c r="C15" s="98"/>
      <c r="D15" s="92"/>
      <c r="E15" s="92"/>
      <c r="F15" s="92" t="s">
        <v>165</v>
      </c>
      <c r="G15" s="93">
        <v>1214.5139999999999</v>
      </c>
      <c r="H15" s="93">
        <v>76.5</v>
      </c>
      <c r="I15" s="134">
        <v>1.8E-3</v>
      </c>
      <c r="J15" s="92"/>
    </row>
    <row r="16" spans="2:55" customFormat="1" ht="15.75">
      <c r="B16" s="58" t="s">
        <v>238</v>
      </c>
      <c r="C16" s="97"/>
      <c r="D16" s="91"/>
      <c r="E16" s="112"/>
      <c r="F16" s="91"/>
      <c r="G16" s="85"/>
      <c r="H16" s="112"/>
      <c r="I16" s="112"/>
      <c r="J16" s="91"/>
    </row>
    <row r="17" spans="2:10" customFormat="1" ht="15.75">
      <c r="B17" s="58" t="s">
        <v>106</v>
      </c>
      <c r="C17" s="97"/>
      <c r="D17" s="91"/>
      <c r="E17" s="112"/>
      <c r="F17" s="91"/>
      <c r="G17" s="85"/>
      <c r="H17" s="112"/>
      <c r="I17" s="112"/>
      <c r="J17" s="91"/>
    </row>
    <row r="18" spans="2:10" customFormat="1" ht="15.75">
      <c r="B18" s="66" t="s">
        <v>267</v>
      </c>
      <c r="C18" s="98"/>
      <c r="D18" s="92"/>
      <c r="E18" s="117"/>
      <c r="F18" s="92"/>
      <c r="G18" s="93"/>
      <c r="H18" s="117"/>
      <c r="I18" s="117"/>
      <c r="J18" s="92"/>
    </row>
    <row r="19" spans="2:10" customFormat="1" ht="15.75">
      <c r="B19" s="58" t="s">
        <v>107</v>
      </c>
      <c r="C19" s="97"/>
      <c r="D19" s="91"/>
      <c r="E19" s="112"/>
      <c r="F19" s="91"/>
      <c r="G19" s="85"/>
      <c r="H19" s="112"/>
      <c r="I19" s="112"/>
      <c r="J19" s="91"/>
    </row>
    <row r="20" spans="2:10" customFormat="1" ht="15.75">
      <c r="B20" s="127" t="s">
        <v>267</v>
      </c>
      <c r="C20" s="98"/>
      <c r="D20" s="92"/>
      <c r="E20" s="117"/>
      <c r="F20" s="92"/>
      <c r="G20" s="93"/>
      <c r="H20" s="117"/>
      <c r="I20" s="117"/>
      <c r="J20" s="92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>
      <c r="F53" s="3"/>
      <c r="G53" s="3"/>
      <c r="H53" s="3"/>
    </row>
    <row r="54" spans="6:8">
      <c r="F54" s="3"/>
      <c r="G54" s="3"/>
      <c r="H54" s="3"/>
    </row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</sheetData>
  <mergeCells count="1">
    <mergeCell ref="B6:J6"/>
  </mergeCells>
  <phoneticPr fontId="4" type="noConversion"/>
  <dataValidations count="1">
    <dataValidation allowBlank="1" showInputMessage="1" showErrorMessage="1" sqref="J5 A53:XFD1048576 J7:J10 A5:I10 K5:XFD10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workbookViewId="0">
      <selection activeCell="H8" sqref="H8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560</v>
      </c>
    </row>
    <row r="4" spans="2:60">
      <c r="B4" s="80" t="s">
        <v>561</v>
      </c>
    </row>
    <row r="6" spans="2:60" ht="26.25" customHeight="1">
      <c r="B6" s="153" t="s">
        <v>202</v>
      </c>
      <c r="C6" s="154"/>
      <c r="D6" s="154"/>
      <c r="E6" s="154"/>
      <c r="F6" s="154"/>
      <c r="G6" s="154"/>
      <c r="H6" s="154"/>
      <c r="I6" s="154"/>
      <c r="J6" s="154"/>
      <c r="K6" s="155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8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214</v>
      </c>
      <c r="C10" s="83"/>
      <c r="D10" s="83"/>
      <c r="E10" s="83"/>
      <c r="F10" s="113"/>
      <c r="G10" s="83"/>
      <c r="H10" s="113"/>
      <c r="I10" s="82"/>
      <c r="J10" s="113"/>
      <c r="K10" s="11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4"/>
      <c r="G11" s="86"/>
      <c r="H11" s="114"/>
      <c r="I11" s="89"/>
      <c r="J11" s="114"/>
      <c r="K11" s="114"/>
    </row>
    <row r="12" spans="2:60" customFormat="1" ht="15.75">
      <c r="B12" s="64" t="s">
        <v>267</v>
      </c>
      <c r="C12" s="87"/>
      <c r="D12" s="87"/>
      <c r="E12" s="87"/>
      <c r="F12" s="115"/>
      <c r="G12" s="87"/>
      <c r="H12" s="115"/>
      <c r="I12" s="90"/>
      <c r="J12" s="115"/>
      <c r="K12" s="115"/>
    </row>
    <row r="13" spans="2:60" customFormat="1" ht="15.75">
      <c r="B13" s="58" t="s">
        <v>231</v>
      </c>
      <c r="C13" s="86"/>
      <c r="D13" s="86"/>
      <c r="E13" s="86"/>
      <c r="F13" s="114"/>
      <c r="G13" s="86"/>
      <c r="H13" s="114"/>
      <c r="I13" s="89"/>
      <c r="J13" s="114"/>
      <c r="K13" s="114"/>
    </row>
    <row r="14" spans="2:60" customFormat="1" ht="15.75">
      <c r="B14" s="125" t="s">
        <v>267</v>
      </c>
      <c r="C14" s="87"/>
      <c r="D14" s="87"/>
      <c r="E14" s="87"/>
      <c r="F14" s="115"/>
      <c r="G14" s="87"/>
      <c r="H14" s="115"/>
      <c r="I14" s="90"/>
      <c r="J14" s="115"/>
      <c r="K14" s="115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2"/>
  <sheetViews>
    <sheetView rightToLeft="1" workbookViewId="0">
      <selection sqref="A1:XFD1048576"/>
    </sheetView>
  </sheetViews>
  <sheetFormatPr defaultColWidth="9.140625" defaultRowHeight="18"/>
  <cols>
    <col min="1" max="1" width="6.28515625" style="1" customWidth="1"/>
    <col min="2" max="2" width="37.7109375" style="2" bestFit="1" customWidth="1"/>
    <col min="3" max="3" width="15.7109375" style="1" bestFit="1" customWidth="1"/>
    <col min="4" max="4" width="4.7109375" style="1" bestFit="1" customWidth="1"/>
    <col min="5" max="5" width="8.7109375" style="1" bestFit="1" customWidth="1"/>
    <col min="6" max="6" width="8" style="1" bestFit="1" customWidth="1"/>
    <col min="7" max="7" width="12.5703125" style="1" bestFit="1" customWidth="1"/>
    <col min="8" max="8" width="8" style="1" bestFit="1" customWidth="1"/>
    <col min="9" max="9" width="11.85546875" style="1" bestFit="1" customWidth="1"/>
    <col min="10" max="10" width="10" style="1" bestFit="1" customWidth="1"/>
    <col min="11" max="11" width="10.42578125" style="1" bestFit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560</v>
      </c>
    </row>
    <row r="4" spans="2:60">
      <c r="B4" s="80" t="s">
        <v>561</v>
      </c>
    </row>
    <row r="6" spans="2:60" ht="26.25" customHeight="1">
      <c r="B6" s="153" t="s">
        <v>203</v>
      </c>
      <c r="C6" s="154"/>
      <c r="D6" s="154"/>
      <c r="E6" s="154"/>
      <c r="F6" s="154"/>
      <c r="G6" s="154"/>
      <c r="H6" s="154"/>
      <c r="I6" s="154"/>
      <c r="J6" s="154"/>
      <c r="K6" s="155"/>
    </row>
    <row r="7" spans="2:60" s="3" customFormat="1" ht="63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83"/>
      <c r="D10" s="83"/>
      <c r="E10" s="83"/>
      <c r="F10" s="113"/>
      <c r="G10" s="83"/>
      <c r="H10" s="113"/>
      <c r="I10" s="82">
        <f>I12</f>
        <v>2525.2399999999998</v>
      </c>
      <c r="J10" s="113"/>
      <c r="K10" s="113">
        <f>K12</f>
        <v>3.8E-3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4"/>
      <c r="G11" s="86"/>
      <c r="H11" s="114"/>
      <c r="I11" s="89">
        <f>I12</f>
        <v>2525.2399999999998</v>
      </c>
      <c r="J11" s="114"/>
      <c r="K11" s="114">
        <f>K12</f>
        <v>3.8E-3</v>
      </c>
    </row>
    <row r="12" spans="2:60" customFormat="1" ht="15.75">
      <c r="B12" s="59" t="s">
        <v>493</v>
      </c>
      <c r="C12" s="88" t="s">
        <v>494</v>
      </c>
      <c r="D12" s="88">
        <v>0</v>
      </c>
      <c r="E12" s="88" t="s">
        <v>280</v>
      </c>
      <c r="F12" s="118">
        <v>0</v>
      </c>
      <c r="G12" s="88" t="s">
        <v>164</v>
      </c>
      <c r="H12" s="118">
        <v>0</v>
      </c>
      <c r="I12" s="123">
        <v>2525.2399999999998</v>
      </c>
      <c r="J12" s="118">
        <v>1</v>
      </c>
      <c r="K12" s="118">
        <v>3.8E-3</v>
      </c>
    </row>
    <row r="13" spans="2:60" customFormat="1" ht="15.75">
      <c r="B13" s="58" t="s">
        <v>231</v>
      </c>
      <c r="C13" s="86"/>
      <c r="D13" s="86"/>
      <c r="E13" s="86"/>
      <c r="F13" s="114"/>
      <c r="G13" s="86"/>
      <c r="H13" s="114"/>
      <c r="I13" s="89"/>
      <c r="J13" s="114"/>
      <c r="K13" s="114"/>
    </row>
    <row r="14" spans="2:60" customFormat="1" ht="15.75">
      <c r="B14" s="125" t="s">
        <v>267</v>
      </c>
      <c r="C14" s="88"/>
      <c r="D14" s="88"/>
      <c r="E14" s="88"/>
      <c r="F14" s="118"/>
      <c r="G14" s="88"/>
      <c r="H14" s="118"/>
      <c r="I14" s="123"/>
      <c r="J14" s="118"/>
      <c r="K14" s="118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E607" s="18"/>
      <c r="G607" s="18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</sheetData>
  <mergeCells count="1">
    <mergeCell ref="B6:K6"/>
  </mergeCells>
  <phoneticPr fontId="4" type="noConversion"/>
  <dataValidations count="1">
    <dataValidation allowBlank="1" showInputMessage="1" showErrorMessage="1" sqref="A5:XFD10 A55:XFD1048576 B12:C12 G12 I12 K12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5"/>
  <sheetViews>
    <sheetView rightToLeft="1" topLeftCell="A2" zoomScaleNormal="100" workbookViewId="0">
      <selection activeCell="C20" sqref="C20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7" style="1" bestFit="1" customWidth="1"/>
    <col min="4" max="4" width="16.2851562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277</v>
      </c>
    </row>
    <row r="2" spans="2:17">
      <c r="B2" s="80" t="s">
        <v>278</v>
      </c>
    </row>
    <row r="3" spans="2:17">
      <c r="B3" s="80" t="s">
        <v>560</v>
      </c>
    </row>
    <row r="4" spans="2:17">
      <c r="B4" s="80" t="s">
        <v>561</v>
      </c>
    </row>
    <row r="6" spans="2:17" ht="26.25" customHeight="1">
      <c r="B6" s="153" t="s">
        <v>204</v>
      </c>
      <c r="C6" s="154"/>
      <c r="D6" s="155"/>
    </row>
    <row r="7" spans="2:17" s="3" customFormat="1" ht="31.5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82">
        <f>C12+C14</f>
        <v>3518.01</v>
      </c>
      <c r="D10" s="94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232</v>
      </c>
      <c r="C11" s="86"/>
      <c r="D11" s="95"/>
    </row>
    <row r="12" spans="2:17" customFormat="1" ht="15.75">
      <c r="B12" s="64" t="s">
        <v>267</v>
      </c>
      <c r="C12" s="88"/>
      <c r="D12" s="99"/>
    </row>
    <row r="13" spans="2:17" customFormat="1" ht="15.75">
      <c r="B13" s="58" t="s">
        <v>231</v>
      </c>
      <c r="C13" s="86"/>
      <c r="D13" s="95"/>
    </row>
    <row r="14" spans="2:17" customFormat="1" ht="15.75">
      <c r="B14" s="122" t="s">
        <v>547</v>
      </c>
      <c r="C14" s="123">
        <v>3518.01</v>
      </c>
      <c r="D14" s="99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A5:XFD10 A56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H8" sqref="H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560</v>
      </c>
    </row>
    <row r="4" spans="2:18">
      <c r="B4" s="80" t="s">
        <v>561</v>
      </c>
    </row>
    <row r="6" spans="2:18" ht="26.25" customHeight="1">
      <c r="B6" s="153" t="s">
        <v>207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5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6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83"/>
      <c r="D10" s="83"/>
      <c r="E10" s="83"/>
      <c r="F10" s="83"/>
      <c r="G10" s="94"/>
      <c r="H10" s="83"/>
      <c r="I10" s="83"/>
      <c r="J10" s="113"/>
      <c r="K10" s="113"/>
      <c r="L10" s="82"/>
      <c r="M10" s="82"/>
      <c r="N10" s="113"/>
      <c r="O10" s="113"/>
      <c r="P10" s="113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5"/>
      <c r="H11" s="86"/>
      <c r="I11" s="86"/>
      <c r="J11" s="114"/>
      <c r="K11" s="114"/>
      <c r="L11" s="89"/>
      <c r="M11" s="89"/>
      <c r="N11" s="114"/>
      <c r="O11" s="114"/>
      <c r="P11" s="114"/>
    </row>
    <row r="12" spans="2:18" customFormat="1" ht="15.75">
      <c r="B12" s="58" t="s">
        <v>32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114"/>
      <c r="O12" s="114"/>
      <c r="P12" s="114"/>
    </row>
    <row r="13" spans="2:18" customFormat="1" ht="15.75">
      <c r="B13" s="66" t="s">
        <v>267</v>
      </c>
      <c r="C13" s="88"/>
      <c r="D13" s="88"/>
      <c r="E13" s="88"/>
      <c r="F13" s="88"/>
      <c r="G13" s="99"/>
      <c r="H13" s="88"/>
      <c r="I13" s="88"/>
      <c r="J13" s="118"/>
      <c r="K13" s="118"/>
      <c r="L13" s="123"/>
      <c r="M13" s="123"/>
      <c r="N13" s="118"/>
      <c r="O13" s="118"/>
      <c r="P13" s="118"/>
    </row>
    <row r="14" spans="2:18" customFormat="1" ht="15.75">
      <c r="B14" s="58" t="s">
        <v>49</v>
      </c>
      <c r="C14" s="86"/>
      <c r="D14" s="86"/>
      <c r="E14" s="86"/>
      <c r="F14" s="86"/>
      <c r="G14" s="95"/>
      <c r="H14" s="86"/>
      <c r="I14" s="86"/>
      <c r="J14" s="114"/>
      <c r="K14" s="114"/>
      <c r="L14" s="89"/>
      <c r="M14" s="89"/>
      <c r="N14" s="114"/>
      <c r="O14" s="114"/>
      <c r="P14" s="114"/>
    </row>
    <row r="15" spans="2:18" customFormat="1" ht="15.75">
      <c r="B15" s="66" t="s">
        <v>267</v>
      </c>
      <c r="C15" s="88"/>
      <c r="D15" s="88"/>
      <c r="E15" s="88"/>
      <c r="F15" s="88"/>
      <c r="G15" s="99"/>
      <c r="H15" s="88"/>
      <c r="I15" s="88"/>
      <c r="J15" s="118"/>
      <c r="K15" s="118"/>
      <c r="L15" s="123"/>
      <c r="M15" s="123"/>
      <c r="N15" s="118"/>
      <c r="O15" s="118"/>
      <c r="P15" s="118"/>
    </row>
    <row r="16" spans="2:18" customFormat="1" ht="15.75">
      <c r="B16" s="58" t="s">
        <v>50</v>
      </c>
      <c r="C16" s="86"/>
      <c r="D16" s="86"/>
      <c r="E16" s="86"/>
      <c r="F16" s="86"/>
      <c r="G16" s="95"/>
      <c r="H16" s="86"/>
      <c r="I16" s="86"/>
      <c r="J16" s="114"/>
      <c r="K16" s="114"/>
      <c r="L16" s="89"/>
      <c r="M16" s="89"/>
      <c r="N16" s="114"/>
      <c r="O16" s="114"/>
      <c r="P16" s="114"/>
    </row>
    <row r="17" spans="1:16" customFormat="1" ht="15.75">
      <c r="B17" s="66" t="s">
        <v>267</v>
      </c>
      <c r="C17" s="88"/>
      <c r="D17" s="88"/>
      <c r="E17" s="88"/>
      <c r="F17" s="88"/>
      <c r="G17" s="99"/>
      <c r="H17" s="88"/>
      <c r="I17" s="88"/>
      <c r="J17" s="118"/>
      <c r="K17" s="118"/>
      <c r="L17" s="123"/>
      <c r="M17" s="123"/>
      <c r="N17" s="118"/>
      <c r="O17" s="118"/>
      <c r="P17" s="118"/>
    </row>
    <row r="18" spans="1:16" customFormat="1" ht="15.75">
      <c r="B18" s="58" t="s">
        <v>33</v>
      </c>
      <c r="C18" s="86"/>
      <c r="D18" s="86"/>
      <c r="E18" s="86"/>
      <c r="F18" s="86"/>
      <c r="G18" s="95"/>
      <c r="H18" s="86"/>
      <c r="I18" s="86"/>
      <c r="J18" s="114"/>
      <c r="K18" s="114"/>
      <c r="L18" s="89"/>
      <c r="M18" s="89"/>
      <c r="N18" s="114"/>
      <c r="O18" s="114"/>
      <c r="P18" s="114"/>
    </row>
    <row r="19" spans="1:16" customFormat="1" ht="15.75">
      <c r="B19" s="66" t="s">
        <v>267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18"/>
      <c r="O19" s="118"/>
      <c r="P19" s="118"/>
    </row>
    <row r="20" spans="1:16" customFormat="1" ht="15.75">
      <c r="B20" s="58" t="s">
        <v>231</v>
      </c>
      <c r="C20" s="86"/>
      <c r="D20" s="86"/>
      <c r="E20" s="86"/>
      <c r="F20" s="86"/>
      <c r="G20" s="95"/>
      <c r="H20" s="86"/>
      <c r="I20" s="86"/>
      <c r="J20" s="114"/>
      <c r="K20" s="114"/>
      <c r="L20" s="89"/>
      <c r="M20" s="89"/>
      <c r="N20" s="114"/>
      <c r="O20" s="114"/>
      <c r="P20" s="114"/>
    </row>
    <row r="21" spans="1:16" customFormat="1" ht="15.75">
      <c r="B21" s="58" t="s">
        <v>79</v>
      </c>
      <c r="C21" s="86"/>
      <c r="D21" s="86"/>
      <c r="E21" s="86"/>
      <c r="F21" s="86"/>
      <c r="G21" s="95"/>
      <c r="H21" s="86"/>
      <c r="I21" s="86"/>
      <c r="J21" s="114"/>
      <c r="K21" s="114"/>
      <c r="L21" s="89"/>
      <c r="M21" s="89"/>
      <c r="N21" s="114"/>
      <c r="O21" s="114"/>
      <c r="P21" s="114"/>
    </row>
    <row r="22" spans="1:16" customFormat="1" ht="15.75">
      <c r="B22" s="66" t="s">
        <v>267</v>
      </c>
      <c r="C22" s="88"/>
      <c r="D22" s="88"/>
      <c r="E22" s="88"/>
      <c r="F22" s="88"/>
      <c r="G22" s="99"/>
      <c r="H22" s="88"/>
      <c r="I22" s="88"/>
      <c r="J22" s="118"/>
      <c r="K22" s="118"/>
      <c r="L22" s="123"/>
      <c r="M22" s="123"/>
      <c r="N22" s="118"/>
      <c r="O22" s="118"/>
      <c r="P22" s="118"/>
    </row>
    <row r="23" spans="1:16" customFormat="1" ht="15.75">
      <c r="B23" s="58" t="s">
        <v>78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114"/>
      <c r="O23" s="114"/>
      <c r="P23" s="114"/>
    </row>
    <row r="24" spans="1:16" customFormat="1" ht="15.75">
      <c r="B24" s="127" t="s">
        <v>267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18"/>
      <c r="O24" s="118"/>
      <c r="P24" s="118"/>
    </row>
    <row r="25" spans="1:16" customFormat="1">
      <c r="A25" s="1"/>
      <c r="B25" s="120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0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20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40" t="s">
        <v>256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6" sqref="A1:R40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560</v>
      </c>
    </row>
    <row r="4" spans="2:18">
      <c r="B4" s="80" t="s">
        <v>561</v>
      </c>
    </row>
    <row r="6" spans="2:18" ht="26.25" customHeight="1">
      <c r="B6" s="153" t="s">
        <v>208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5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83"/>
      <c r="D10" s="83"/>
      <c r="E10" s="83"/>
      <c r="F10" s="83"/>
      <c r="G10" s="94"/>
      <c r="H10" s="83"/>
      <c r="I10" s="83"/>
      <c r="J10" s="113"/>
      <c r="K10" s="113"/>
      <c r="L10" s="82"/>
      <c r="M10" s="82"/>
      <c r="N10" s="113"/>
      <c r="O10" s="113"/>
      <c r="P10" s="113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5"/>
      <c r="H11" s="86"/>
      <c r="I11" s="86"/>
      <c r="J11" s="114"/>
      <c r="K11" s="114"/>
      <c r="L11" s="89"/>
      <c r="M11" s="89"/>
      <c r="N11" s="114"/>
      <c r="O11" s="114"/>
      <c r="P11" s="114"/>
    </row>
    <row r="12" spans="2:18" customFormat="1" ht="15.75">
      <c r="B12" s="58" t="s">
        <v>32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114"/>
      <c r="O12" s="114"/>
      <c r="P12" s="114"/>
    </row>
    <row r="13" spans="2:18" customFormat="1" ht="15.75">
      <c r="B13" s="66" t="s">
        <v>267</v>
      </c>
      <c r="C13" s="88"/>
      <c r="D13" s="88"/>
      <c r="E13" s="88"/>
      <c r="F13" s="88"/>
      <c r="G13" s="99"/>
      <c r="H13" s="88"/>
      <c r="I13" s="88"/>
      <c r="J13" s="118"/>
      <c r="K13" s="118"/>
      <c r="L13" s="123"/>
      <c r="M13" s="123"/>
      <c r="N13" s="118"/>
      <c r="O13" s="118"/>
      <c r="P13" s="118"/>
    </row>
    <row r="14" spans="2:18" customFormat="1" ht="15.75">
      <c r="B14" s="58" t="s">
        <v>49</v>
      </c>
      <c r="C14" s="86"/>
      <c r="D14" s="86"/>
      <c r="E14" s="86"/>
      <c r="F14" s="86"/>
      <c r="G14" s="95"/>
      <c r="H14" s="86"/>
      <c r="I14" s="86"/>
      <c r="J14" s="114"/>
      <c r="K14" s="114"/>
      <c r="L14" s="89"/>
      <c r="M14" s="89"/>
      <c r="N14" s="114"/>
      <c r="O14" s="114"/>
      <c r="P14" s="114"/>
    </row>
    <row r="15" spans="2:18" customFormat="1" ht="15.75">
      <c r="B15" s="66" t="s">
        <v>267</v>
      </c>
      <c r="C15" s="88"/>
      <c r="D15" s="88"/>
      <c r="E15" s="88"/>
      <c r="F15" s="88"/>
      <c r="G15" s="99"/>
      <c r="H15" s="88"/>
      <c r="I15" s="88"/>
      <c r="J15" s="118"/>
      <c r="K15" s="118"/>
      <c r="L15" s="123"/>
      <c r="M15" s="123"/>
      <c r="N15" s="118"/>
      <c r="O15" s="118"/>
      <c r="P15" s="118"/>
    </row>
    <row r="16" spans="2:18" customFormat="1" ht="15.75">
      <c r="B16" s="58" t="s">
        <v>50</v>
      </c>
      <c r="C16" s="86"/>
      <c r="D16" s="86"/>
      <c r="E16" s="86"/>
      <c r="F16" s="86"/>
      <c r="G16" s="95"/>
      <c r="H16" s="86"/>
      <c r="I16" s="86"/>
      <c r="J16" s="114"/>
      <c r="K16" s="114"/>
      <c r="L16" s="89"/>
      <c r="M16" s="89"/>
      <c r="N16" s="114"/>
      <c r="O16" s="114"/>
      <c r="P16" s="114"/>
    </row>
    <row r="17" spans="1:16" customFormat="1" ht="15.75">
      <c r="B17" s="66" t="s">
        <v>267</v>
      </c>
      <c r="C17" s="88"/>
      <c r="D17" s="88"/>
      <c r="E17" s="88"/>
      <c r="F17" s="88"/>
      <c r="G17" s="99"/>
      <c r="H17" s="88"/>
      <c r="I17" s="88"/>
      <c r="J17" s="118"/>
      <c r="K17" s="118"/>
      <c r="L17" s="123"/>
      <c r="M17" s="123"/>
      <c r="N17" s="118"/>
      <c r="O17" s="118"/>
      <c r="P17" s="118"/>
    </row>
    <row r="18" spans="1:16" customFormat="1" ht="15.75">
      <c r="B18" s="58" t="s">
        <v>72</v>
      </c>
      <c r="C18" s="86"/>
      <c r="D18" s="86"/>
      <c r="E18" s="86"/>
      <c r="F18" s="86"/>
      <c r="G18" s="95"/>
      <c r="H18" s="86"/>
      <c r="I18" s="86"/>
      <c r="J18" s="114"/>
      <c r="K18" s="114"/>
      <c r="L18" s="89"/>
      <c r="M18" s="89"/>
      <c r="N18" s="114"/>
      <c r="O18" s="114"/>
      <c r="P18" s="114"/>
    </row>
    <row r="19" spans="1:16" customFormat="1" ht="15.75">
      <c r="B19" s="66" t="s">
        <v>267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18"/>
      <c r="O19" s="118"/>
      <c r="P19" s="118"/>
    </row>
    <row r="20" spans="1:16" customFormat="1" ht="15.75">
      <c r="B20" s="58" t="s">
        <v>231</v>
      </c>
      <c r="C20" s="86"/>
      <c r="D20" s="86"/>
      <c r="E20" s="86"/>
      <c r="F20" s="86"/>
      <c r="G20" s="95"/>
      <c r="H20" s="86"/>
      <c r="I20" s="86"/>
      <c r="J20" s="114"/>
      <c r="K20" s="114"/>
      <c r="L20" s="89"/>
      <c r="M20" s="89"/>
      <c r="N20" s="114"/>
      <c r="O20" s="114"/>
      <c r="P20" s="114"/>
    </row>
    <row r="21" spans="1:16" customFormat="1" ht="15.75">
      <c r="B21" s="58" t="s">
        <v>79</v>
      </c>
      <c r="C21" s="86"/>
      <c r="D21" s="86"/>
      <c r="E21" s="86"/>
      <c r="F21" s="86"/>
      <c r="G21" s="95"/>
      <c r="H21" s="86"/>
      <c r="I21" s="86"/>
      <c r="J21" s="114"/>
      <c r="K21" s="114"/>
      <c r="L21" s="89"/>
      <c r="M21" s="89"/>
      <c r="N21" s="114"/>
      <c r="O21" s="114"/>
      <c r="P21" s="114"/>
    </row>
    <row r="22" spans="1:16" customFormat="1" ht="15.75">
      <c r="B22" s="66" t="s">
        <v>267</v>
      </c>
      <c r="C22" s="88"/>
      <c r="D22" s="88"/>
      <c r="E22" s="88"/>
      <c r="F22" s="88"/>
      <c r="G22" s="99"/>
      <c r="H22" s="88"/>
      <c r="I22" s="88"/>
      <c r="J22" s="118"/>
      <c r="K22" s="118"/>
      <c r="L22" s="123"/>
      <c r="M22" s="123"/>
      <c r="N22" s="118"/>
      <c r="O22" s="118"/>
      <c r="P22" s="118"/>
    </row>
    <row r="23" spans="1:16" customFormat="1" ht="15.75">
      <c r="B23" s="58" t="s">
        <v>78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114"/>
      <c r="O23" s="114"/>
      <c r="P23" s="114"/>
    </row>
    <row r="24" spans="1:16" customFormat="1" ht="15.75">
      <c r="B24" s="127" t="s">
        <v>267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18"/>
      <c r="O24" s="118"/>
      <c r="P24" s="118"/>
    </row>
    <row r="25" spans="1:16" customFormat="1">
      <c r="A25" s="1"/>
      <c r="B25" s="120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0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20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40" t="s">
        <v>256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H8" sqref="H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560</v>
      </c>
    </row>
    <row r="4" spans="2:18">
      <c r="B4" s="80" t="s">
        <v>561</v>
      </c>
    </row>
    <row r="6" spans="2:18" ht="26.25" customHeight="1">
      <c r="B6" s="153" t="s">
        <v>213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5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212</v>
      </c>
      <c r="C10" s="83"/>
      <c r="D10" s="83"/>
      <c r="E10" s="83"/>
      <c r="F10" s="83"/>
      <c r="G10" s="94"/>
      <c r="H10" s="83"/>
      <c r="I10" s="83"/>
      <c r="J10" s="113"/>
      <c r="K10" s="113"/>
      <c r="L10" s="82"/>
      <c r="M10" s="82"/>
      <c r="N10" s="113"/>
      <c r="O10" s="113"/>
      <c r="P10" s="113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5"/>
      <c r="H11" s="86"/>
      <c r="I11" s="86"/>
      <c r="J11" s="114"/>
      <c r="K11" s="114"/>
      <c r="L11" s="89"/>
      <c r="M11" s="89"/>
      <c r="N11" s="114"/>
      <c r="O11" s="114"/>
      <c r="P11" s="114"/>
    </row>
    <row r="12" spans="2:18" customFormat="1" ht="15.75">
      <c r="B12" s="58" t="s">
        <v>32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114"/>
      <c r="O12" s="114"/>
      <c r="P12" s="114"/>
    </row>
    <row r="13" spans="2:18" customFormat="1" ht="15.75">
      <c r="B13" s="66" t="s">
        <v>267</v>
      </c>
      <c r="C13" s="88"/>
      <c r="D13" s="88"/>
      <c r="E13" s="88"/>
      <c r="F13" s="88"/>
      <c r="G13" s="99"/>
      <c r="H13" s="88"/>
      <c r="I13" s="88"/>
      <c r="J13" s="118"/>
      <c r="K13" s="118"/>
      <c r="L13" s="123"/>
      <c r="M13" s="123"/>
      <c r="N13" s="118"/>
      <c r="O13" s="118"/>
      <c r="P13" s="118"/>
    </row>
    <row r="14" spans="2:18" customFormat="1" ht="15.75">
      <c r="B14" s="58" t="s">
        <v>49</v>
      </c>
      <c r="C14" s="86"/>
      <c r="D14" s="86"/>
      <c r="E14" s="86"/>
      <c r="F14" s="86"/>
      <c r="G14" s="95"/>
      <c r="H14" s="86"/>
      <c r="I14" s="86"/>
      <c r="J14" s="114"/>
      <c r="K14" s="114"/>
      <c r="L14" s="89"/>
      <c r="M14" s="89"/>
      <c r="N14" s="114"/>
      <c r="O14" s="114"/>
      <c r="P14" s="114"/>
    </row>
    <row r="15" spans="2:18" customFormat="1" ht="15.75">
      <c r="B15" s="66" t="s">
        <v>267</v>
      </c>
      <c r="C15" s="88"/>
      <c r="D15" s="88"/>
      <c r="E15" s="88"/>
      <c r="F15" s="88"/>
      <c r="G15" s="99"/>
      <c r="H15" s="88"/>
      <c r="I15" s="88"/>
      <c r="J15" s="118"/>
      <c r="K15" s="118"/>
      <c r="L15" s="123"/>
      <c r="M15" s="123"/>
      <c r="N15" s="118"/>
      <c r="O15" s="118"/>
      <c r="P15" s="118"/>
    </row>
    <row r="16" spans="2:18" customFormat="1" ht="15.75">
      <c r="B16" s="58" t="s">
        <v>50</v>
      </c>
      <c r="C16" s="86"/>
      <c r="D16" s="86"/>
      <c r="E16" s="86"/>
      <c r="F16" s="86"/>
      <c r="G16" s="95"/>
      <c r="H16" s="86"/>
      <c r="I16" s="86"/>
      <c r="J16" s="114"/>
      <c r="K16" s="114"/>
      <c r="L16" s="89"/>
      <c r="M16" s="89"/>
      <c r="N16" s="114"/>
      <c r="O16" s="114"/>
      <c r="P16" s="114"/>
    </row>
    <row r="17" spans="1:16" customFormat="1" ht="15.75">
      <c r="B17" s="66" t="s">
        <v>267</v>
      </c>
      <c r="C17" s="88"/>
      <c r="D17" s="88"/>
      <c r="E17" s="88"/>
      <c r="F17" s="88"/>
      <c r="G17" s="99"/>
      <c r="H17" s="88"/>
      <c r="I17" s="88"/>
      <c r="J17" s="118"/>
      <c r="K17" s="118"/>
      <c r="L17" s="123"/>
      <c r="M17" s="123"/>
      <c r="N17" s="118"/>
      <c r="O17" s="118"/>
      <c r="P17" s="118"/>
    </row>
    <row r="18" spans="1:16" customFormat="1" ht="15.75">
      <c r="B18" s="58" t="s">
        <v>72</v>
      </c>
      <c r="C18" s="86"/>
      <c r="D18" s="86"/>
      <c r="E18" s="86"/>
      <c r="F18" s="86"/>
      <c r="G18" s="95"/>
      <c r="H18" s="86"/>
      <c r="I18" s="86"/>
      <c r="J18" s="114"/>
      <c r="K18" s="114"/>
      <c r="L18" s="89"/>
      <c r="M18" s="89"/>
      <c r="N18" s="114"/>
      <c r="O18" s="114"/>
      <c r="P18" s="114"/>
    </row>
    <row r="19" spans="1:16" customFormat="1" ht="15.75">
      <c r="B19" s="66" t="s">
        <v>267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18"/>
      <c r="O19" s="118"/>
      <c r="P19" s="118"/>
    </row>
    <row r="20" spans="1:16" customFormat="1" ht="15.75">
      <c r="B20" s="58" t="s">
        <v>231</v>
      </c>
      <c r="C20" s="86"/>
      <c r="D20" s="86"/>
      <c r="E20" s="86"/>
      <c r="F20" s="86"/>
      <c r="G20" s="95"/>
      <c r="H20" s="86"/>
      <c r="I20" s="86"/>
      <c r="J20" s="114"/>
      <c r="K20" s="114"/>
      <c r="L20" s="89"/>
      <c r="M20" s="89"/>
      <c r="N20" s="114"/>
      <c r="O20" s="114"/>
      <c r="P20" s="114"/>
    </row>
    <row r="21" spans="1:16" customFormat="1" ht="15.75">
      <c r="B21" s="58" t="s">
        <v>79</v>
      </c>
      <c r="C21" s="86"/>
      <c r="D21" s="86"/>
      <c r="E21" s="86"/>
      <c r="F21" s="86"/>
      <c r="G21" s="95"/>
      <c r="H21" s="86"/>
      <c r="I21" s="86"/>
      <c r="J21" s="114"/>
      <c r="K21" s="114"/>
      <c r="L21" s="89"/>
      <c r="M21" s="89"/>
      <c r="N21" s="114"/>
      <c r="O21" s="114"/>
      <c r="P21" s="114"/>
    </row>
    <row r="22" spans="1:16" customFormat="1" ht="15.75">
      <c r="B22" s="66" t="s">
        <v>267</v>
      </c>
      <c r="C22" s="88"/>
      <c r="D22" s="88"/>
      <c r="E22" s="88"/>
      <c r="F22" s="88"/>
      <c r="G22" s="99"/>
      <c r="H22" s="88"/>
      <c r="I22" s="88"/>
      <c r="J22" s="118"/>
      <c r="K22" s="118"/>
      <c r="L22" s="123"/>
      <c r="M22" s="123"/>
      <c r="N22" s="118"/>
      <c r="O22" s="118"/>
      <c r="P22" s="118"/>
    </row>
    <row r="23" spans="1:16" customFormat="1" ht="15.75">
      <c r="B23" s="58" t="s">
        <v>78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114"/>
      <c r="O23" s="114"/>
      <c r="P23" s="114"/>
    </row>
    <row r="24" spans="1:16" customFormat="1" ht="15.75">
      <c r="B24" s="127" t="s">
        <v>267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18"/>
      <c r="O24" s="118"/>
      <c r="P24" s="118"/>
    </row>
    <row r="25" spans="1:16" customFormat="1">
      <c r="A25" s="1"/>
      <c r="B25" s="120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20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20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40" t="s">
        <v>256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sharepoint/v3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a46656d4-8850-49b3-aebd-68bd05f7f43d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2020-03-11T08:55:50Z</cp:lastPrinted>
  <dcterms:created xsi:type="dcterms:W3CDTF">2005-07-19T07:39:38Z</dcterms:created>
  <dcterms:modified xsi:type="dcterms:W3CDTF">2020-05-18T07:44:51Z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