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9\משרד האוצר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'!$B$6:$K$16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מזומנים!$B$1:$L$35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סל'!$B$6:$N$43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K27" i="64" l="1"/>
  <c r="M35" i="63" l="1"/>
  <c r="M36" i="63"/>
  <c r="M37" i="63"/>
  <c r="M38" i="63"/>
  <c r="M39" i="63"/>
  <c r="M40" i="63"/>
  <c r="M41" i="63"/>
  <c r="M42" i="63"/>
  <c r="M43" i="63"/>
  <c r="M44" i="63"/>
  <c r="M45" i="63"/>
  <c r="M46" i="63"/>
  <c r="M47" i="63"/>
  <c r="M48" i="63"/>
  <c r="M49" i="63"/>
  <c r="M34" i="63"/>
  <c r="M25" i="63"/>
  <c r="M24" i="63"/>
  <c r="M23" i="63"/>
  <c r="M21" i="63"/>
  <c r="M20" i="63"/>
  <c r="M19" i="63"/>
  <c r="M15" i="63"/>
  <c r="M16" i="63"/>
  <c r="M17" i="63"/>
  <c r="M14" i="63"/>
  <c r="N11" i="63" l="1"/>
  <c r="K11" i="63"/>
  <c r="H11" i="63"/>
  <c r="N32" i="63"/>
  <c r="N33" i="63"/>
  <c r="J33" i="63"/>
  <c r="J32" i="63" s="1"/>
  <c r="H32" i="63"/>
  <c r="H33" i="63"/>
  <c r="K11" i="81"/>
  <c r="K10" i="81"/>
  <c r="I11" i="81"/>
  <c r="I10" i="81"/>
  <c r="K14" i="58" l="1"/>
  <c r="K13" i="58"/>
  <c r="L14" i="58" l="1"/>
  <c r="L13" i="58"/>
  <c r="D11" i="88" l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4" i="88" l="1"/>
  <c r="D42" i="88"/>
  <c r="C42" i="88"/>
</calcChain>
</file>

<file path=xl/sharedStrings.xml><?xml version="1.0" encoding="utf-8"?>
<sst xmlns="http://schemas.openxmlformats.org/spreadsheetml/2006/main" count="2439" uniqueCount="521">
  <si>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</si>
  <si>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</si>
  <si>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</si>
  <si>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</si>
  <si>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</si>
  <si>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</si>
  <si>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</si>
  <si>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</si>
  <si>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</si>
  <si>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</si>
  <si>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</si>
  <si>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</si>
  <si>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</si>
  <si>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</si>
  <si>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</si>
  <si>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</si>
  <si>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</si>
  <si>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</si>
  <si>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</si>
  <si>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</si>
  <si>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</si>
  <si>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</si>
  <si>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</si>
  <si>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</si>
  <si>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</si>
  <si>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</si>
  <si>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</si>
  <si>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</si>
  <si>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</si>
  <si>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</si>
  <si>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</si>
  <si>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</si>
  <si>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</si>
  <si>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</si>
  <si>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</si>
  <si>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</si>
  <si>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</si>
  <si>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</si>
  <si>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</si>
  <si>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</si>
  <si>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</si>
  <si>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</si>
  <si>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</si>
  <si>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</si>
  <si>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</si>
  <si>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</si>
  <si>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</si>
  <si>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</si>
  <si>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</si>
  <si>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</si>
  <si>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</si>
  <si>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</si>
  <si>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</si>
  <si>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</si>
  <si>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</si>
  <si>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</si>
  <si>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</si>
  <si>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</si>
  <si>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</si>
  <si>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</si>
  <si>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</si>
  <si>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</si>
  <si>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</si>
  <si>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</si>
  <si>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</si>
  <si>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</si>
  <si>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</si>
  <si>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</si>
  <si>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</si>
  <si>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</si>
  <si>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</si>
  <si>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</si>
  <si>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</si>
  <si>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</si>
  <si>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</si>
  <si>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</si>
  <si>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</si>
  <si>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</si>
  <si>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</si>
  <si>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</si>
  <si>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</si>
  <si>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</si>
  <si>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</si>
  <si>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</si>
  <si>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</si>
  <si>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</si>
  <si>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</si>
  <si>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</si>
  <si>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</si>
  <si>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</si>
  <si>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</si>
  <si>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</si>
  <si>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</si>
  <si>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</si>
  <si>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</si>
  <si>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</si>
  <si>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</si>
  <si>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</si>
  <si>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</si>
  <si>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</si>
  <si>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</si>
  <si>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</si>
  <si>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</si>
  <si>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</si>
  <si>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</si>
  <si>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</si>
  <si>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</si>
  <si>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</si>
  <si>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</si>
  <si>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</si>
  <si>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</si>
  <si>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</si>
  <si>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</si>
  <si>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</si>
  <si>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</si>
  <si>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</si>
  <si>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</si>
  <si>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</si>
  <si>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</si>
  <si>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</si>
  <si>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</si>
  <si>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</si>
  <si>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</si>
  <si>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</si>
  <si>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</si>
  <si>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</si>
  <si>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</si>
  <si>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</si>
  <si>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</si>
  <si>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</si>
  <si>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</si>
  <si>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</si>
  <si>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</si>
  <si>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</si>
  <si>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</si>
  <si>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</si>
  <si>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</si>
  <si>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</si>
  <si>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</si>
  <si>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</si>
  <si>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</si>
  <si>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</si>
  <si>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</si>
  <si>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</si>
  <si>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</si>
  <si>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</si>
  <si>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</si>
  <si>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</si>
  <si>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</si>
  <si>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</si>
  <si>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</si>
  <si>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</si>
  <si>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</si>
  <si>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</si>
  <si>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</si>
  <si>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</si>
  <si>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</si>
  <si>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</si>
  <si>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</si>
  <si>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</si>
  <si>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</si>
  <si>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</si>
  <si>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</si>
  <si>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</si>
  <si>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</si>
  <si>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</si>
  <si>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</si>
  <si>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</si>
  <si>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</si>
  <si>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</si>
  <si>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</si>
  <si>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</si>
  <si>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</si>
  <si>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</si>
  <si>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</si>
  <si>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</si>
  <si>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</si>
  <si>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</si>
  <si>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</si>
  <si>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</si>
  <si>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</si>
  <si>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</si>
  <si>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</si>
  <si>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</si>
  <si>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</si>
  <si>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</si>
  <si>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</si>
  <si>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</si>
  <si>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</si>
  <si>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</si>
  <si>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</si>
  <si>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</si>
  <si>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</si>
  <si>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</si>
  <si>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</si>
  <si>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</si>
  <si>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</si>
  <si>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</si>
  <si>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</si>
  <si>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</si>
  <si>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</si>
  <si>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</si>
  <si>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</si>
  <si>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</si>
  <si>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</si>
  <si>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</si>
  <si>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</si>
  <si>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</si>
  <si>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</si>
  <si>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</si>
  <si>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</si>
  <si>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</si>
  <si>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</si>
  <si>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</si>
  <si>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</si>
  <si>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</si>
  <si>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</si>
  <si>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</si>
  <si>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</si>
  <si>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</si>
  <si>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</si>
  <si>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</si>
  <si>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</si>
  <si>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</si>
  <si>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</si>
  <si>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</si>
  <si>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</si>
  <si>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</si>
  <si>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</si>
  <si>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</si>
  <si>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</si>
  <si>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</si>
  <si>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</si>
  <si>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</si>
  <si>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</si>
  <si>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</si>
  <si>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</si>
  <si>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</si>
  <si>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</si>
  <si>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</si>
  <si>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</si>
  <si>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</si>
  <si>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</si>
  <si>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</si>
  <si>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</si>
  <si>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</si>
  <si>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</si>
  <si>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</si>
  <si>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</si>
  <si>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</si>
  <si>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</si>
  <si>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</si>
  <si>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</si>
  <si>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</si>
  <si>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</si>
  <si>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</si>
  <si>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</si>
  <si>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</si>
  <si>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</si>
  <si>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</si>
  <si>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</si>
  <si>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</si>
  <si>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</si>
  <si>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</si>
  <si>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</si>
  <si>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</si>
  <si>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</si>
  <si>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</si>
  <si>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</si>
  <si>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</si>
  <si>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</si>
  <si>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</si>
  <si>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</si>
  <si>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</si>
  <si>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</si>
  <si>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</si>
  <si>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31/12/2019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</si>
  <si>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</si>
  <si>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</si>
  <si>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</si>
  <si>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</si>
  <si>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</si>
  <si>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</si>
  <si>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</si>
  <si>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</si>
  <si>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</si>
  <si>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</si>
  <si>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</si>
  <si>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</si>
  <si>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</si>
  <si>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</si>
  <si>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</si>
  <si>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</si>
  <si>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</si>
  <si>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</si>
  <si>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</si>
  <si>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</si>
  <si>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</si>
  <si>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</si>
  <si>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</si>
  <si>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</si>
  <si>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</si>
  <si>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ריט 1 סידרה ו'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</si>
  <si>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</si>
  <si>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</si>
  <si>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</si>
  <si>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</si>
  <si>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</si>
  <si>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</si>
  <si>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</si>
  <si>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</si>
  <si>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</si>
  <si>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</si>
  <si>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</si>
  <si>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</si>
  <si>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</si>
  <si>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</si>
  <si>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</si>
  <si>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</si>
  <si>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</si>
  <si>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</si>
  <si>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</si>
  <si>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</si>
  <si>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</si>
  <si>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</si>
  <si>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</si>
  <si>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</si>
  <si>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 xml:space="preserve">אשדר ה'                                           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</si>
  <si>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</si>
  <si>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</si>
  <si>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</si>
  <si>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</si>
  <si>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</si>
  <si>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</si>
  <si>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</si>
  <si>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</si>
  <si>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</si>
  <si>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</si>
  <si>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הראל השקעות 1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</si>
  <si>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</si>
  <si>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</si>
  <si>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</si>
  <si>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</si>
  <si>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</si>
  <si>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</si>
  <si>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אזורים מ"ר                                        </t>
  </si>
  <si>
    <t xml:space="preserve">אשטרום נכסים                                      </t>
  </si>
  <si>
    <t xml:space="preserve">מבני תעשיה מ"ר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</si>
  <si>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</si>
  <si>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</si>
  <si>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</si>
  <si>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</si>
  <si>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</si>
  <si>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</si>
  <si>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</si>
  <si>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</si>
  <si>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</si>
  <si>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</si>
  <si>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YAHOO FINANCE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</si>
  <si>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</si>
  <si>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</si>
  <si>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</si>
  <si>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</si>
  <si>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</si>
  <si>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</si>
  <si>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 xml:space="preserve">Cellcom Israel Ltd. (CEL)                         </t>
  </si>
  <si>
    <t>IL0011015349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</si>
  <si>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</si>
  <si>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</si>
  <si>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</si>
  <si>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</si>
  <si>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</si>
  <si>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</si>
  <si>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ALI-BABA GROUP H                                  </t>
  </si>
  <si>
    <t>US01609W1027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</si>
  <si>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</si>
  <si>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</si>
  <si>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</si>
  <si>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</si>
  <si>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</si>
  <si>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</si>
  <si>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</si>
  <si>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</si>
  <si>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</si>
  <si>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</si>
  <si>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</si>
  <si>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</si>
  <si>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</si>
  <si>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</si>
  <si>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</si>
  <si>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</si>
  <si>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</si>
  <si>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</si>
  <si>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</si>
  <si>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</si>
  <si>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</si>
  <si>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DISCOVERY INC-DISCA US                            </t>
  </si>
  <si>
    <t>US25470F1049</t>
  </si>
  <si>
    <t>Media</t>
  </si>
  <si>
    <t xml:space="preserve">The Walt Disney Company (DIS)                     </t>
  </si>
  <si>
    <t>US2546871060</t>
  </si>
  <si>
    <t xml:space="preserve">AAL-AMERICAN AIRLIN                               </t>
  </si>
  <si>
    <t>US02376R1023</t>
  </si>
  <si>
    <t>Other</t>
  </si>
  <si>
    <t xml:space="preserve">DAL-DELTA AIR LINES                               </t>
  </si>
  <si>
    <t>US2473617023</t>
  </si>
  <si>
    <t xml:space="preserve">LOCKHEED MARTIN-LMT US                            </t>
  </si>
  <si>
    <t>US5398301094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</si>
  <si>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</si>
  <si>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</si>
  <si>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</si>
  <si>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</si>
  <si>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</si>
  <si>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</si>
  <si>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</si>
  <si>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</si>
  <si>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</si>
  <si>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</si>
  <si>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</si>
  <si>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</si>
  <si>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</si>
  <si>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</si>
  <si>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</si>
  <si>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</si>
  <si>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</si>
  <si>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</si>
  <si>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</si>
  <si>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</si>
  <si>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</si>
  <si>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</si>
  <si>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</si>
  <si>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</si>
  <si>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</si>
  <si>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</si>
  <si>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</si>
  <si>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</si>
  <si>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</si>
  <si>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הראל סל ת"א 35                                    </t>
  </si>
  <si>
    <t>מניות</t>
  </si>
  <si>
    <t xml:space="preserve">קסם ת"א 90                                        </t>
  </si>
  <si>
    <t xml:space="preserve">קסם ת"א בנקים                                     </t>
  </si>
  <si>
    <t xml:space="preserve">ת"א 90.MTF                                        </t>
  </si>
  <si>
    <t xml:space="preserve">הראל סל S&amp;P500                                    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</si>
  <si>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</si>
  <si>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</si>
  <si>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הראל סל ת.ב. 40                                   </t>
  </si>
  <si>
    <t xml:space="preserve">פסגות ת"ב צמוד                                    </t>
  </si>
  <si>
    <t xml:space="preserve">תכלית סל ת"ב 20                                   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</si>
  <si>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</si>
  <si>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</si>
  <si>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</si>
  <si>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</si>
  <si>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</si>
  <si>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</si>
  <si>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Financial Select Sector SPDR ETF (X               </t>
  </si>
  <si>
    <t>US81369Y6059</t>
  </si>
  <si>
    <t xml:space="preserve">GDX US-GOLD MINERS                                </t>
  </si>
  <si>
    <t>US92189F1066</t>
  </si>
  <si>
    <t xml:space="preserve">GLD US-SPDR GOLD                                  </t>
  </si>
  <si>
    <t>US78463V1070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</si>
  <si>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</si>
  <si>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</si>
  <si>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</si>
  <si>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</si>
  <si>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</si>
  <si>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</si>
  <si>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</si>
  <si>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</si>
  <si>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</si>
  <si>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</si>
  <si>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</si>
  <si>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</si>
  <si>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</si>
  <si>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</si>
  <si>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</si>
  <si>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</si>
  <si>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</si>
  <si>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</si>
  <si>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</si>
  <si>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</si>
  <si>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</si>
  <si>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</si>
  <si>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</si>
  <si>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</si>
  <si>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</si>
  <si>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</si>
  <si>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</si>
  <si>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BAC 17/01/2020-C33                                </t>
  </si>
  <si>
    <t>ל.ר.</t>
  </si>
  <si>
    <t xml:space="preserve">MU-17/01/20-C52.5                                 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</si>
  <si>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</si>
  <si>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</si>
  <si>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</si>
  <si>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</si>
  <si>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</si>
  <si>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</si>
  <si>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</si>
  <si>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</si>
  <si>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</si>
  <si>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FW3.4495-20/02/20                                 </t>
  </si>
  <si>
    <t xml:space="preserve">FW3.453-12/03/20                                  </t>
  </si>
  <si>
    <t>דולר</t>
  </si>
  <si>
    <t>יורו</t>
  </si>
  <si>
    <t xml:space="preserve">Macy's, Inc. (M)                                  </t>
  </si>
  <si>
    <t>US55616P1049</t>
  </si>
  <si>
    <t>עו"ש בנק הבינלאומי</t>
  </si>
  <si>
    <t>ilAA+</t>
  </si>
  <si>
    <t>עו"ש פועלים סה"ר</t>
  </si>
  <si>
    <t xml:space="preserve">עו"ש דולר (פועלים סהר)                                          </t>
  </si>
  <si>
    <t>נדל"ן מניב בישראל</t>
  </si>
  <si>
    <t>נדל"ן מניב בחו"ל</t>
  </si>
  <si>
    <t>בנייה</t>
  </si>
  <si>
    <t xml:space="preserve">שיכון ובנייה מ"ר                                  </t>
  </si>
  <si>
    <t>אג"ח</t>
  </si>
  <si>
    <t>ביטחוניות</t>
  </si>
  <si>
    <t>השקעה ואחזקות</t>
  </si>
  <si>
    <t>מוליכים למחצה</t>
  </si>
  <si>
    <t>Technology Hardware &amp; Equipment</t>
  </si>
  <si>
    <t>Consumer Durables &amp; Apparel</t>
  </si>
  <si>
    <t>Health Care Equipment &amp; Supplies</t>
  </si>
  <si>
    <t>Pharmaceuticals, Biotechnology &amp; life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</si>
</sst>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4" fontId="5" fillId="0" borderId="0" xfId="12" applyFont="1" applyAlignment="1">
      <alignment horizontal="center"/>
    </xf>
  </cellXfs>
  <cellStyles count="19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2" zoomScaleNormal="100" workbookViewId="0">
      <selection activeCell="C11" sqref="C11:C4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31" t="s">
        <v>182</v>
      </c>
      <c r="C6" s="132"/>
      <c r="D6" s="133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101"/>
      <c r="D10" s="102"/>
      <c r="AJ10" s="45"/>
    </row>
    <row r="11" spans="1:36">
      <c r="A11" s="32" t="s">
        <v>150</v>
      </c>
      <c r="B11" s="69" t="s">
        <v>183</v>
      </c>
      <c r="C11" s="104">
        <f>מזומנים!J10</f>
        <v>1138.96</v>
      </c>
      <c r="D11" s="110">
        <f>מזומנים!L10</f>
        <v>0.1363</v>
      </c>
    </row>
    <row r="12" spans="1:36">
      <c r="B12" s="69" t="s">
        <v>184</v>
      </c>
      <c r="C12" s="104"/>
      <c r="D12" s="129"/>
    </row>
    <row r="13" spans="1:36">
      <c r="A13" s="33" t="s">
        <v>150</v>
      </c>
      <c r="B13" s="70" t="s">
        <v>88</v>
      </c>
      <c r="C13" s="104">
        <f>'תעודות התחייבות ממשלתיות'!O11</f>
        <v>2950.16</v>
      </c>
      <c r="D13" s="110">
        <f>'תעודות התחייבות ממשלתיות'!R11</f>
        <v>0.35320000000000001</v>
      </c>
    </row>
    <row r="14" spans="1:36">
      <c r="A14" s="33" t="s">
        <v>150</v>
      </c>
      <c r="B14" s="70" t="s">
        <v>89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150</v>
      </c>
      <c r="B15" s="70" t="s">
        <v>90</v>
      </c>
      <c r="C15" s="104">
        <f>'אג"ח קונצרני'!R11</f>
        <v>1080.8499999999999</v>
      </c>
      <c r="D15" s="110">
        <f>'אג"ח קונצרני'!U11</f>
        <v>0.12939999999999999</v>
      </c>
    </row>
    <row r="16" spans="1:36">
      <c r="A16" s="33" t="s">
        <v>150</v>
      </c>
      <c r="B16" s="70" t="s">
        <v>91</v>
      </c>
      <c r="C16" s="104">
        <f>מניות!L11</f>
        <v>1127.8</v>
      </c>
      <c r="D16" s="110">
        <f>מניות!O11</f>
        <v>0.13500000000000001</v>
      </c>
    </row>
    <row r="17" spans="1:4">
      <c r="A17" s="33" t="s">
        <v>150</v>
      </c>
      <c r="B17" s="70" t="s">
        <v>257</v>
      </c>
      <c r="C17" s="104">
        <f>'קרנות סל'!K11</f>
        <v>1859.46</v>
      </c>
      <c r="D17" s="110">
        <f>'קרנות סל'!N11</f>
        <v>0.22270000000000001</v>
      </c>
    </row>
    <row r="18" spans="1:4">
      <c r="A18" s="33" t="s">
        <v>150</v>
      </c>
      <c r="B18" s="70" t="s">
        <v>92</v>
      </c>
      <c r="C18" s="104">
        <f>'קרנות נאמנות'!L11</f>
        <v>44.72</v>
      </c>
      <c r="D18" s="110">
        <f>'קרנות נאמנות'!O11</f>
        <v>5.4000000000000003E-3</v>
      </c>
    </row>
    <row r="19" spans="1:4">
      <c r="A19" s="33" t="s">
        <v>150</v>
      </c>
      <c r="B19" s="70" t="s">
        <v>93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150</v>
      </c>
      <c r="B20" s="70" t="s">
        <v>94</v>
      </c>
      <c r="C20" s="104">
        <f>אופציות!I11</f>
        <v>-1.58</v>
      </c>
      <c r="D20" s="110">
        <f>אופציות!L11</f>
        <v>-2.0000000000000001E-4</v>
      </c>
    </row>
    <row r="21" spans="1:4">
      <c r="A21" s="33" t="s">
        <v>150</v>
      </c>
      <c r="B21" s="70" t="s">
        <v>95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150</v>
      </c>
      <c r="B22" s="70" t="s">
        <v>96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185</v>
      </c>
      <c r="C23" s="104"/>
      <c r="D23" s="129"/>
    </row>
    <row r="24" spans="1:4">
      <c r="A24" s="33" t="s">
        <v>150</v>
      </c>
      <c r="B24" s="70" t="s">
        <v>97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4">
        <f>'לא סחיר - אג"ח קונצרני'!P11</f>
        <v>0</v>
      </c>
      <c r="D26" s="110">
        <f>'לא סחיר - אג"ח קונצרני'!S11</f>
        <v>0</v>
      </c>
    </row>
    <row r="27" spans="1:4">
      <c r="A27" s="33" t="s">
        <v>150</v>
      </c>
      <c r="B27" s="70" t="s">
        <v>99</v>
      </c>
      <c r="C27" s="104">
        <f>'לא סחיר - מניות'!J11</f>
        <v>3.14</v>
      </c>
      <c r="D27" s="110">
        <f>'לא סחיר - מניות'!M11</f>
        <v>4.0000000000000002E-4</v>
      </c>
    </row>
    <row r="28" spans="1:4">
      <c r="A28" s="33" t="s">
        <v>150</v>
      </c>
      <c r="B28" s="70" t="s">
        <v>100</v>
      </c>
      <c r="C28" s="104">
        <f>'לא סחיר - קרנות השקעה'!H11</f>
        <v>129.04</v>
      </c>
      <c r="D28" s="110">
        <f>'לא סחיר - קרנות השקעה'!K11</f>
        <v>1.54E-2</v>
      </c>
    </row>
    <row r="29" spans="1:4">
      <c r="A29" s="33" t="s">
        <v>150</v>
      </c>
      <c r="B29" s="70" t="s">
        <v>101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150</v>
      </c>
      <c r="B30" s="70" t="s">
        <v>209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150</v>
      </c>
      <c r="B31" s="70" t="s">
        <v>125</v>
      </c>
      <c r="C31" s="104">
        <f>'לא סחיר - חוזים עתידיים'!I11</f>
        <v>0.46</v>
      </c>
      <c r="D31" s="110">
        <f>'לא סחיר - חוזים עתידיים'!K11</f>
        <v>1E-4</v>
      </c>
    </row>
    <row r="32" spans="1:4">
      <c r="A32" s="33" t="s">
        <v>150</v>
      </c>
      <c r="B32" s="70" t="s">
        <v>102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150</v>
      </c>
      <c r="B33" s="69" t="s">
        <v>186</v>
      </c>
      <c r="C33" s="104">
        <f>הלוואות!O10</f>
        <v>0</v>
      </c>
      <c r="D33" s="110">
        <f>הלוואות!Q10</f>
        <v>0</v>
      </c>
    </row>
    <row r="34" spans="1:7">
      <c r="A34" s="33" t="s">
        <v>150</v>
      </c>
      <c r="B34" s="69" t="s">
        <v>187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150</v>
      </c>
      <c r="B35" s="69" t="s">
        <v>188</v>
      </c>
      <c r="C35" s="104">
        <f>'זכויות מקרקעין'!G10</f>
        <v>0</v>
      </c>
      <c r="D35" s="110">
        <f>'זכויות מקרקעין'!I10</f>
        <v>0</v>
      </c>
    </row>
    <row r="36" spans="1:7">
      <c r="A36" s="33" t="s">
        <v>150</v>
      </c>
      <c r="B36" s="71" t="s">
        <v>189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150</v>
      </c>
      <c r="B37" s="69" t="s">
        <v>190</v>
      </c>
      <c r="C37" s="104">
        <f>'השקעות אחרות '!I10</f>
        <v>19.53</v>
      </c>
      <c r="D37" s="110">
        <f>'השקעות אחרות '!K10</f>
        <v>2.3E-3</v>
      </c>
    </row>
    <row r="38" spans="1:7">
      <c r="A38" s="33"/>
      <c r="B38" s="72" t="s">
        <v>192</v>
      </c>
      <c r="C38" s="104"/>
      <c r="D38" s="129"/>
    </row>
    <row r="39" spans="1:7">
      <c r="A39" s="33" t="s">
        <v>150</v>
      </c>
      <c r="B39" s="73" t="s">
        <v>194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103</v>
      </c>
      <c r="C42" s="105">
        <f>SUM(C11,C13,C14,C15,C16,C17,C18,C19,C20,C21,C22,C24,C25,C26,C27,C28,C29,C30,C31,C32,C33,C34,C35,C36,C37,C39,C40,C41)</f>
        <v>8352.5399999999991</v>
      </c>
      <c r="D42" s="111">
        <f>SUM(D11,D13,D14,D15,D16,D17,D18,D19,D20,D21,D22,D24,D25,D26,D27,D28,D29,D30,D31,D32,D33,D34,D35,D36,D37,D39,D40,D41)</f>
        <v>0.99999999999999989</v>
      </c>
    </row>
    <row r="43" spans="1:7">
      <c r="A43" s="33" t="s">
        <v>150</v>
      </c>
      <c r="B43" s="49" t="s">
        <v>191</v>
      </c>
      <c r="C43" s="104">
        <f>'יתרת התחייבות להשקעה'!C10</f>
        <v>0</v>
      </c>
      <c r="D43" s="106"/>
    </row>
    <row r="44" spans="1:7">
      <c r="B44" s="6" t="s">
        <v>130</v>
      </c>
      <c r="C44" s="103"/>
      <c r="D44" s="119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73" t="s">
        <v>501</v>
      </c>
      <c r="D47" s="130">
        <v>3.456</v>
      </c>
      <c r="G47" s="54"/>
    </row>
    <row r="48" spans="1:7">
      <c r="C48" s="73" t="s">
        <v>502</v>
      </c>
      <c r="D48" s="130">
        <v>3.8782000000000001</v>
      </c>
    </row>
    <row r="49" spans="2:4">
      <c r="C49" s="42"/>
      <c r="D49" s="42"/>
    </row>
    <row r="50" spans="2:4">
      <c r="B50" s="134" t="s">
        <v>256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topLeftCell="A4" zoomScaleNormal="100" workbookViewId="0">
      <selection activeCell="B13" sqref="B13:L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13"/>
      <c r="I10" s="113"/>
      <c r="J10" s="82">
        <v>1138.96</v>
      </c>
      <c r="K10" s="113"/>
      <c r="L10" s="113">
        <v>0.1363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4"/>
      <c r="I11" s="114"/>
      <c r="J11" s="89">
        <v>1138.96</v>
      </c>
      <c r="K11" s="114"/>
      <c r="L11" s="114">
        <v>0.1363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4"/>
      <c r="I12" s="114"/>
      <c r="J12" s="89">
        <v>304.66000000000003</v>
      </c>
      <c r="K12" s="114"/>
      <c r="L12" s="114">
        <v>3.6400000000000002E-2</v>
      </c>
    </row>
    <row r="13" spans="2:13" customFormat="1" ht="15.75">
      <c r="B13" s="57" t="s">
        <v>505</v>
      </c>
      <c r="C13" s="87">
        <v>9020016</v>
      </c>
      <c r="D13" s="87">
        <v>31</v>
      </c>
      <c r="E13" s="88" t="s">
        <v>506</v>
      </c>
      <c r="F13" s="87" t="s">
        <v>297</v>
      </c>
      <c r="G13" s="87" t="s">
        <v>165</v>
      </c>
      <c r="H13" s="90">
        <v>0</v>
      </c>
      <c r="I13" s="90">
        <v>0</v>
      </c>
      <c r="J13" s="90">
        <v>304.89999999999998</v>
      </c>
      <c r="K13" s="115">
        <f>J13/$J$10</f>
        <v>0.26770035822153543</v>
      </c>
      <c r="L13" s="115">
        <f>J13/8352.54</f>
        <v>3.6503865889896958E-2</v>
      </c>
    </row>
    <row r="14" spans="2:13" customFormat="1" ht="15.75">
      <c r="B14" s="57" t="s">
        <v>507</v>
      </c>
      <c r="C14" s="87">
        <v>11010031</v>
      </c>
      <c r="D14" s="87">
        <v>512199381</v>
      </c>
      <c r="E14" s="87">
        <v>0</v>
      </c>
      <c r="F14" s="87" t="s">
        <v>281</v>
      </c>
      <c r="G14" s="87" t="s">
        <v>165</v>
      </c>
      <c r="H14" s="90">
        <v>0</v>
      </c>
      <c r="I14" s="90">
        <v>0</v>
      </c>
      <c r="J14" s="90">
        <v>-0.25</v>
      </c>
      <c r="K14" s="115">
        <f>J14/$J$10</f>
        <v>-2.1949848985038982E-4</v>
      </c>
      <c r="L14" s="115">
        <f>J14/8352.54</f>
        <v>-2.9931014996635751E-5</v>
      </c>
    </row>
    <row r="15" spans="2:13" customFormat="1" ht="15.75">
      <c r="B15" s="56" t="s">
        <v>268</v>
      </c>
      <c r="C15" s="86"/>
      <c r="D15" s="86"/>
      <c r="E15" s="86"/>
      <c r="F15" s="86"/>
      <c r="G15" s="86"/>
      <c r="H15" s="114"/>
      <c r="I15" s="114"/>
      <c r="J15" s="89">
        <v>328.86</v>
      </c>
      <c r="K15" s="114"/>
      <c r="L15" s="114">
        <v>3.9399999999999998E-2</v>
      </c>
    </row>
    <row r="16" spans="2:13" customFormat="1" ht="15.75">
      <c r="B16" s="57" t="s">
        <v>269</v>
      </c>
      <c r="C16" s="87">
        <v>10</v>
      </c>
      <c r="D16" s="87">
        <v>512199381</v>
      </c>
      <c r="E16" s="87">
        <v>0</v>
      </c>
      <c r="F16" s="87" t="s">
        <v>281</v>
      </c>
      <c r="G16" s="87" t="s">
        <v>164</v>
      </c>
      <c r="H16" s="115">
        <v>0</v>
      </c>
      <c r="I16" s="115">
        <v>0</v>
      </c>
      <c r="J16" s="90">
        <v>7.95</v>
      </c>
      <c r="K16" s="115">
        <v>7.0000000000000001E-3</v>
      </c>
      <c r="L16" s="115">
        <v>1E-3</v>
      </c>
    </row>
    <row r="17" spans="2:12" customFormat="1" ht="15.75">
      <c r="B17" s="57" t="s">
        <v>508</v>
      </c>
      <c r="C17" s="87">
        <v>1</v>
      </c>
      <c r="D17" s="87">
        <v>512199381</v>
      </c>
      <c r="E17" s="87">
        <v>0</v>
      </c>
      <c r="F17" s="87" t="s">
        <v>281</v>
      </c>
      <c r="G17" s="87" t="s">
        <v>164</v>
      </c>
      <c r="H17" s="115">
        <v>0</v>
      </c>
      <c r="I17" s="115">
        <v>0</v>
      </c>
      <c r="J17" s="90">
        <v>320.91000000000003</v>
      </c>
      <c r="K17" s="115">
        <v>0.28179999999999999</v>
      </c>
      <c r="L17" s="115">
        <v>3.8399999999999997E-2</v>
      </c>
    </row>
    <row r="18" spans="2:12" customFormat="1" ht="15.75">
      <c r="B18" s="56" t="s">
        <v>270</v>
      </c>
      <c r="C18" s="86"/>
      <c r="D18" s="86"/>
      <c r="E18" s="86"/>
      <c r="F18" s="86"/>
      <c r="G18" s="86"/>
      <c r="H18" s="114"/>
      <c r="I18" s="114"/>
      <c r="J18" s="89">
        <v>505.45</v>
      </c>
      <c r="K18" s="114"/>
      <c r="L18" s="114">
        <v>6.0499999999999998E-2</v>
      </c>
    </row>
    <row r="19" spans="2:12" customFormat="1" ht="15.75">
      <c r="B19" s="57" t="s">
        <v>271</v>
      </c>
      <c r="C19" s="87">
        <v>11</v>
      </c>
      <c r="D19" s="87">
        <v>512199381</v>
      </c>
      <c r="E19" s="87">
        <v>0</v>
      </c>
      <c r="F19" s="87" t="s">
        <v>281</v>
      </c>
      <c r="G19" s="87" t="s">
        <v>165</v>
      </c>
      <c r="H19" s="115">
        <v>0</v>
      </c>
      <c r="I19" s="115">
        <v>0</v>
      </c>
      <c r="J19" s="90">
        <v>505.45</v>
      </c>
      <c r="K19" s="115">
        <v>0.44369999999999998</v>
      </c>
      <c r="L19" s="115">
        <v>6.0499999999999998E-2</v>
      </c>
    </row>
    <row r="20" spans="2:12" customFormat="1" ht="15.75">
      <c r="B20" s="56" t="s">
        <v>272</v>
      </c>
      <c r="C20" s="86"/>
      <c r="D20" s="86"/>
      <c r="E20" s="86"/>
      <c r="F20" s="86"/>
      <c r="G20" s="86"/>
      <c r="H20" s="114"/>
      <c r="I20" s="114"/>
      <c r="J20" s="89"/>
      <c r="K20" s="114"/>
      <c r="L20" s="114"/>
    </row>
    <row r="21" spans="2:12" customFormat="1" ht="15.75">
      <c r="B21" s="57" t="s">
        <v>267</v>
      </c>
      <c r="C21" s="87"/>
      <c r="D21" s="87"/>
      <c r="E21" s="87"/>
      <c r="F21" s="87"/>
      <c r="G21" s="87"/>
      <c r="H21" s="115"/>
      <c r="I21" s="115"/>
      <c r="J21" s="90"/>
      <c r="K21" s="115"/>
      <c r="L21" s="115"/>
    </row>
    <row r="22" spans="2:12" customFormat="1" ht="15.75">
      <c r="B22" s="56" t="s">
        <v>273</v>
      </c>
      <c r="C22" s="86"/>
      <c r="D22" s="86"/>
      <c r="E22" s="86"/>
      <c r="F22" s="86"/>
      <c r="G22" s="86"/>
      <c r="H22" s="114"/>
      <c r="I22" s="114"/>
      <c r="J22" s="89"/>
      <c r="K22" s="114"/>
      <c r="L22" s="114"/>
    </row>
    <row r="23" spans="2:12" customFormat="1" ht="15.75">
      <c r="B23" s="57" t="s">
        <v>267</v>
      </c>
      <c r="C23" s="87"/>
      <c r="D23" s="87"/>
      <c r="E23" s="87"/>
      <c r="F23" s="87"/>
      <c r="G23" s="87"/>
      <c r="H23" s="115"/>
      <c r="I23" s="115"/>
      <c r="J23" s="90"/>
      <c r="K23" s="115"/>
      <c r="L23" s="115"/>
    </row>
    <row r="24" spans="2:12" customFormat="1" ht="15.75">
      <c r="B24" s="56" t="s">
        <v>274</v>
      </c>
      <c r="C24" s="86"/>
      <c r="D24" s="86"/>
      <c r="E24" s="86"/>
      <c r="F24" s="86"/>
      <c r="G24" s="86"/>
      <c r="H24" s="114"/>
      <c r="I24" s="114"/>
      <c r="J24" s="89"/>
      <c r="K24" s="114"/>
      <c r="L24" s="114"/>
    </row>
    <row r="25" spans="2:12" customFormat="1" ht="15.75">
      <c r="B25" s="57" t="s">
        <v>267</v>
      </c>
      <c r="C25" s="87"/>
      <c r="D25" s="87"/>
      <c r="E25" s="87"/>
      <c r="F25" s="87"/>
      <c r="G25" s="87"/>
      <c r="H25" s="115"/>
      <c r="I25" s="115"/>
      <c r="J25" s="90"/>
      <c r="K25" s="115"/>
      <c r="L25" s="115"/>
    </row>
    <row r="26" spans="2:12" customFormat="1" ht="15.75">
      <c r="B26" s="56" t="s">
        <v>275</v>
      </c>
      <c r="C26" s="86"/>
      <c r="D26" s="86"/>
      <c r="E26" s="86"/>
      <c r="F26" s="86"/>
      <c r="G26" s="86"/>
      <c r="H26" s="114"/>
      <c r="I26" s="114"/>
      <c r="J26" s="89"/>
      <c r="K26" s="114"/>
      <c r="L26" s="114"/>
    </row>
    <row r="27" spans="2:12" customFormat="1" ht="15.75">
      <c r="B27" s="57" t="s">
        <v>267</v>
      </c>
      <c r="C27" s="87"/>
      <c r="D27" s="87"/>
      <c r="E27" s="87"/>
      <c r="F27" s="87"/>
      <c r="G27" s="87"/>
      <c r="H27" s="115"/>
      <c r="I27" s="115"/>
      <c r="J27" s="90"/>
      <c r="K27" s="115"/>
      <c r="L27" s="115"/>
    </row>
    <row r="28" spans="2:12" customFormat="1" ht="15.75">
      <c r="B28" s="56" t="s">
        <v>231</v>
      </c>
      <c r="C28" s="86"/>
      <c r="D28" s="86"/>
      <c r="E28" s="86"/>
      <c r="F28" s="86"/>
      <c r="G28" s="86"/>
      <c r="H28" s="114"/>
      <c r="I28" s="114"/>
      <c r="J28" s="89"/>
      <c r="K28" s="114"/>
      <c r="L28" s="114"/>
    </row>
    <row r="29" spans="2:12" customFormat="1" ht="15.75">
      <c r="B29" s="56" t="s">
        <v>268</v>
      </c>
      <c r="C29" s="86"/>
      <c r="D29" s="86"/>
      <c r="E29" s="86"/>
      <c r="F29" s="86"/>
      <c r="G29" s="86"/>
      <c r="H29" s="114"/>
      <c r="I29" s="114"/>
      <c r="J29" s="89"/>
      <c r="K29" s="114"/>
      <c r="L29" s="114"/>
    </row>
    <row r="30" spans="2:12" customFormat="1" ht="15.75">
      <c r="B30" s="57" t="s">
        <v>267</v>
      </c>
      <c r="C30" s="87"/>
      <c r="D30" s="87"/>
      <c r="E30" s="87"/>
      <c r="F30" s="87"/>
      <c r="G30" s="87"/>
      <c r="H30" s="115"/>
      <c r="I30" s="115"/>
      <c r="J30" s="90"/>
      <c r="K30" s="115"/>
      <c r="L30" s="115"/>
    </row>
    <row r="31" spans="2:12" customFormat="1" ht="15.75">
      <c r="B31" s="56" t="s">
        <v>275</v>
      </c>
      <c r="C31" s="86"/>
      <c r="D31" s="86"/>
      <c r="E31" s="86"/>
      <c r="F31" s="86"/>
      <c r="G31" s="86"/>
      <c r="H31" s="114"/>
      <c r="I31" s="114"/>
      <c r="J31" s="89"/>
      <c r="K31" s="114"/>
      <c r="L31" s="114"/>
    </row>
    <row r="32" spans="2:12" customFormat="1" ht="15.75">
      <c r="B32" s="121" t="s">
        <v>267</v>
      </c>
      <c r="C32" s="87"/>
      <c r="D32" s="87"/>
      <c r="E32" s="87"/>
      <c r="F32" s="87"/>
      <c r="G32" s="87"/>
      <c r="H32" s="115"/>
      <c r="I32" s="115"/>
      <c r="J32" s="90"/>
      <c r="K32" s="115"/>
      <c r="L32" s="115"/>
    </row>
    <row r="33" spans="1:12" customFormat="1">
      <c r="A33" s="1"/>
      <c r="B33" s="120" t="s">
        <v>249</v>
      </c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34" t="s">
        <v>256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>
      <c r="D41" s="1"/>
    </row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2">
    <mergeCell ref="B6:L6"/>
    <mergeCell ref="B34:L34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12" workbookViewId="0">
      <selection activeCell="B1" sqref="B1:R40"/>
    </sheetView>
  </sheetViews>
  <sheetFormatPr defaultColWidth="9.140625" defaultRowHeight="18"/>
  <cols>
    <col min="1" max="1" width="6.28515625" style="1" customWidth="1"/>
    <col min="2" max="2" width="43.28515625" style="2" customWidth="1"/>
    <col min="3" max="3" width="11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9.85546875" style="1" customWidth="1"/>
    <col min="11" max="11" width="10.5703125" style="1" customWidth="1"/>
    <col min="12" max="12" width="18" style="1" customWidth="1"/>
    <col min="13" max="13" width="9.140625" style="1" customWidth="1"/>
    <col min="14" max="14" width="10.28515625" style="1" bestFit="1" customWidth="1"/>
    <col min="15" max="15" width="12.5703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3.32</v>
      </c>
      <c r="I11" s="83"/>
      <c r="J11" s="113"/>
      <c r="K11" s="113">
        <v>5.0000000000000001E-4</v>
      </c>
      <c r="L11" s="82">
        <v>2566165</v>
      </c>
      <c r="M11" s="82"/>
      <c r="N11" s="82"/>
      <c r="O11" s="82">
        <v>2950.16</v>
      </c>
      <c r="P11" s="113"/>
      <c r="Q11" s="113"/>
      <c r="R11" s="113">
        <v>0.35320000000000001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5"/>
      <c r="H12" s="86">
        <v>3.32</v>
      </c>
      <c r="I12" s="86"/>
      <c r="J12" s="114"/>
      <c r="K12" s="114">
        <v>5.0000000000000001E-4</v>
      </c>
      <c r="L12" s="89">
        <v>2566165</v>
      </c>
      <c r="M12" s="89"/>
      <c r="N12" s="89"/>
      <c r="O12" s="89">
        <v>2950.16</v>
      </c>
      <c r="P12" s="114"/>
      <c r="Q12" s="114"/>
      <c r="R12" s="114">
        <v>0.35320000000000001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5</v>
      </c>
      <c r="I13" s="86"/>
      <c r="J13" s="114"/>
      <c r="K13" s="114">
        <v>-7.4999999999999997E-3</v>
      </c>
      <c r="L13" s="89">
        <v>659830</v>
      </c>
      <c r="M13" s="89"/>
      <c r="N13" s="89"/>
      <c r="O13" s="89">
        <v>908.96</v>
      </c>
      <c r="P13" s="114"/>
      <c r="Q13" s="114"/>
      <c r="R13" s="114">
        <v>0.10880000000000001</v>
      </c>
    </row>
    <row r="14" spans="2:53" customFormat="1" ht="15.75">
      <c r="B14" s="59" t="s">
        <v>280</v>
      </c>
      <c r="C14" s="87">
        <v>9590431</v>
      </c>
      <c r="D14" s="87" t="s">
        <v>142</v>
      </c>
      <c r="E14" s="87">
        <v>0</v>
      </c>
      <c r="F14" s="87" t="s">
        <v>281</v>
      </c>
      <c r="G14" s="96"/>
      <c r="H14" s="87">
        <v>4.25</v>
      </c>
      <c r="I14" s="87" t="s">
        <v>165</v>
      </c>
      <c r="J14" s="115">
        <v>0.04</v>
      </c>
      <c r="K14" s="115">
        <v>-8.6999999999999994E-3</v>
      </c>
      <c r="L14" s="90">
        <v>51000</v>
      </c>
      <c r="M14" s="90">
        <v>154.88</v>
      </c>
      <c r="N14" s="90">
        <v>0</v>
      </c>
      <c r="O14" s="90">
        <v>78.989999999999995</v>
      </c>
      <c r="P14" s="115">
        <v>0</v>
      </c>
      <c r="Q14" s="115">
        <v>2.6800000000000001E-2</v>
      </c>
      <c r="R14" s="115">
        <v>9.4999999999999998E-3</v>
      </c>
    </row>
    <row r="15" spans="2:53" customFormat="1" ht="15.75">
      <c r="B15" s="59" t="s">
        <v>282</v>
      </c>
      <c r="C15" s="87">
        <v>9590332</v>
      </c>
      <c r="D15" s="87" t="s">
        <v>142</v>
      </c>
      <c r="E15" s="87">
        <v>0</v>
      </c>
      <c r="F15" s="87" t="s">
        <v>281</v>
      </c>
      <c r="G15" s="96"/>
      <c r="H15" s="87">
        <v>1.54</v>
      </c>
      <c r="I15" s="87" t="s">
        <v>165</v>
      </c>
      <c r="J15" s="115">
        <v>0.04</v>
      </c>
      <c r="K15" s="115">
        <v>-9.5999999999999992E-3</v>
      </c>
      <c r="L15" s="90">
        <v>316905</v>
      </c>
      <c r="M15" s="90">
        <v>143.96</v>
      </c>
      <c r="N15" s="90">
        <v>0</v>
      </c>
      <c r="O15" s="90">
        <v>456.22</v>
      </c>
      <c r="P15" s="115">
        <v>0</v>
      </c>
      <c r="Q15" s="115">
        <v>0.15460000000000002</v>
      </c>
      <c r="R15" s="115">
        <v>5.4600000000000003E-2</v>
      </c>
    </row>
    <row r="16" spans="2:53" customFormat="1" ht="15.75">
      <c r="B16" s="59" t="s">
        <v>283</v>
      </c>
      <c r="C16" s="87">
        <v>1135912</v>
      </c>
      <c r="D16" s="87" t="s">
        <v>142</v>
      </c>
      <c r="E16" s="87">
        <v>0</v>
      </c>
      <c r="F16" s="87" t="s">
        <v>281</v>
      </c>
      <c r="G16" s="96"/>
      <c r="H16" s="87">
        <v>5.73</v>
      </c>
      <c r="I16" s="87" t="s">
        <v>165</v>
      </c>
      <c r="J16" s="115">
        <v>7.4999999999999997E-3</v>
      </c>
      <c r="K16" s="115">
        <v>-8.0000000000000002E-3</v>
      </c>
      <c r="L16" s="90">
        <v>209000</v>
      </c>
      <c r="M16" s="90">
        <v>110.65</v>
      </c>
      <c r="N16" s="90">
        <v>0</v>
      </c>
      <c r="O16" s="90">
        <v>231.26</v>
      </c>
      <c r="P16" s="115">
        <v>0</v>
      </c>
      <c r="Q16" s="115">
        <v>7.8399999999999997E-2</v>
      </c>
      <c r="R16" s="115">
        <v>2.7699999999999999E-2</v>
      </c>
    </row>
    <row r="17" spans="2:18" customFormat="1" ht="15.75">
      <c r="B17" s="59" t="s">
        <v>284</v>
      </c>
      <c r="C17" s="87">
        <v>1134865</v>
      </c>
      <c r="D17" s="87" t="s">
        <v>142</v>
      </c>
      <c r="E17" s="87">
        <v>0</v>
      </c>
      <c r="F17" s="87" t="s">
        <v>281</v>
      </c>
      <c r="G17" s="96"/>
      <c r="H17" s="87">
        <v>22.62</v>
      </c>
      <c r="I17" s="87" t="s">
        <v>165</v>
      </c>
      <c r="J17" s="115">
        <v>0.01</v>
      </c>
      <c r="K17" s="115">
        <v>5.6999999999999993E-3</v>
      </c>
      <c r="L17" s="90">
        <v>28425</v>
      </c>
      <c r="M17" s="90">
        <v>112.4</v>
      </c>
      <c r="N17" s="90">
        <v>0</v>
      </c>
      <c r="O17" s="90">
        <v>31.95</v>
      </c>
      <c r="P17" s="115">
        <v>0</v>
      </c>
      <c r="Q17" s="115">
        <v>1.0800000000000001E-2</v>
      </c>
      <c r="R17" s="115">
        <v>3.8E-3</v>
      </c>
    </row>
    <row r="18" spans="2:18" customFormat="1" ht="15.75">
      <c r="B18" s="59" t="s">
        <v>285</v>
      </c>
      <c r="C18" s="87">
        <v>1097708</v>
      </c>
      <c r="D18" s="87" t="s">
        <v>142</v>
      </c>
      <c r="E18" s="87">
        <v>0</v>
      </c>
      <c r="F18" s="87" t="s">
        <v>281</v>
      </c>
      <c r="G18" s="96"/>
      <c r="H18" s="87">
        <v>13.19</v>
      </c>
      <c r="I18" s="87" t="s">
        <v>165</v>
      </c>
      <c r="J18" s="115">
        <v>0.04</v>
      </c>
      <c r="K18" s="115">
        <v>-5.9999999999999995E-4</v>
      </c>
      <c r="L18" s="90">
        <v>54500</v>
      </c>
      <c r="M18" s="90">
        <v>202.83</v>
      </c>
      <c r="N18" s="90">
        <v>0</v>
      </c>
      <c r="O18" s="90">
        <v>110.54</v>
      </c>
      <c r="P18" s="115">
        <v>0</v>
      </c>
      <c r="Q18" s="115">
        <v>3.7499999999999999E-2</v>
      </c>
      <c r="R18" s="115">
        <v>1.32E-2</v>
      </c>
    </row>
    <row r="19" spans="2:18" customFormat="1" ht="15.75">
      <c r="B19" s="58" t="s">
        <v>49</v>
      </c>
      <c r="C19" s="86"/>
      <c r="D19" s="86"/>
      <c r="E19" s="86"/>
      <c r="F19" s="86"/>
      <c r="G19" s="95"/>
      <c r="H19" s="86">
        <v>2.57</v>
      </c>
      <c r="I19" s="86"/>
      <c r="J19" s="114"/>
      <c r="K19" s="114">
        <v>4.0000000000000001E-3</v>
      </c>
      <c r="L19" s="89">
        <v>1906335</v>
      </c>
      <c r="M19" s="89"/>
      <c r="N19" s="89"/>
      <c r="O19" s="89">
        <v>2041.21</v>
      </c>
      <c r="P19" s="114"/>
      <c r="Q19" s="114"/>
      <c r="R19" s="114">
        <v>0.24440000000000001</v>
      </c>
    </row>
    <row r="20" spans="2:18" customFormat="1" ht="15.75">
      <c r="B20" s="59" t="s">
        <v>267</v>
      </c>
      <c r="C20" s="87"/>
      <c r="D20" s="87"/>
      <c r="E20" s="87"/>
      <c r="F20" s="87"/>
      <c r="G20" s="96"/>
      <c r="H20" s="87"/>
      <c r="I20" s="87"/>
      <c r="J20" s="115"/>
      <c r="K20" s="115"/>
      <c r="L20" s="90"/>
      <c r="M20" s="90"/>
      <c r="N20" s="90"/>
      <c r="O20" s="90"/>
      <c r="P20" s="115"/>
      <c r="Q20" s="115"/>
      <c r="R20" s="115"/>
    </row>
    <row r="21" spans="2:18" customFormat="1" ht="15.75">
      <c r="B21" s="59" t="s">
        <v>286</v>
      </c>
      <c r="C21" s="87">
        <v>1115773</v>
      </c>
      <c r="D21" s="87" t="s">
        <v>142</v>
      </c>
      <c r="E21" s="87">
        <v>0</v>
      </c>
      <c r="F21" s="87" t="s">
        <v>281</v>
      </c>
      <c r="G21" s="96"/>
      <c r="H21" s="87">
        <v>0.08</v>
      </c>
      <c r="I21" s="87" t="s">
        <v>165</v>
      </c>
      <c r="J21" s="115">
        <v>0.05</v>
      </c>
      <c r="K21" s="115">
        <v>3.5999999999999999E-3</v>
      </c>
      <c r="L21" s="90">
        <v>767900</v>
      </c>
      <c r="M21" s="90">
        <v>104.97</v>
      </c>
      <c r="N21" s="90">
        <v>0</v>
      </c>
      <c r="O21" s="90">
        <v>806.07</v>
      </c>
      <c r="P21" s="115">
        <v>1E-4</v>
      </c>
      <c r="Q21" s="115">
        <v>0.2732</v>
      </c>
      <c r="R21" s="115">
        <v>9.6500000000000002E-2</v>
      </c>
    </row>
    <row r="22" spans="2:18" customFormat="1" ht="15.75">
      <c r="B22" s="59" t="s">
        <v>287</v>
      </c>
      <c r="C22" s="87">
        <v>1125400</v>
      </c>
      <c r="D22" s="87" t="s">
        <v>142</v>
      </c>
      <c r="E22" s="87">
        <v>0</v>
      </c>
      <c r="F22" s="87" t="s">
        <v>281</v>
      </c>
      <c r="G22" s="96"/>
      <c r="H22" s="87">
        <v>15.03</v>
      </c>
      <c r="I22" s="87" t="s">
        <v>165</v>
      </c>
      <c r="J22" s="115">
        <v>5.5E-2</v>
      </c>
      <c r="K22" s="115">
        <v>1.6200000000000003E-2</v>
      </c>
      <c r="L22" s="90">
        <v>42740</v>
      </c>
      <c r="M22" s="90">
        <v>176.61</v>
      </c>
      <c r="N22" s="90">
        <v>0</v>
      </c>
      <c r="O22" s="90">
        <v>75.48</v>
      </c>
      <c r="P22" s="115">
        <v>0</v>
      </c>
      <c r="Q22" s="115">
        <v>2.5600000000000001E-2</v>
      </c>
      <c r="R22" s="115">
        <v>9.0000000000000011E-3</v>
      </c>
    </row>
    <row r="23" spans="2:18" customFormat="1" ht="15.75">
      <c r="B23" s="59" t="s">
        <v>288</v>
      </c>
      <c r="C23" s="87">
        <v>1155068</v>
      </c>
      <c r="D23" s="87" t="s">
        <v>142</v>
      </c>
      <c r="E23" s="87">
        <v>0</v>
      </c>
      <c r="F23" s="87" t="s">
        <v>281</v>
      </c>
      <c r="G23" s="96"/>
      <c r="H23" s="87">
        <v>3.83</v>
      </c>
      <c r="I23" s="87" t="s">
        <v>165</v>
      </c>
      <c r="J23" s="115">
        <v>1.4999999999999999E-2</v>
      </c>
      <c r="K23" s="115">
        <v>3.4999999999999996E-3</v>
      </c>
      <c r="L23" s="90">
        <v>115000</v>
      </c>
      <c r="M23" s="90">
        <v>104.59</v>
      </c>
      <c r="N23" s="90">
        <v>0</v>
      </c>
      <c r="O23" s="90">
        <v>120.28</v>
      </c>
      <c r="P23" s="115">
        <v>0</v>
      </c>
      <c r="Q23" s="115">
        <v>4.0800000000000003E-2</v>
      </c>
      <c r="R23" s="115">
        <v>1.44E-2</v>
      </c>
    </row>
    <row r="24" spans="2:18" customFormat="1" ht="15.75">
      <c r="B24" s="59" t="s">
        <v>289</v>
      </c>
      <c r="C24" s="87">
        <v>1142223</v>
      </c>
      <c r="D24" s="87" t="s">
        <v>142</v>
      </c>
      <c r="E24" s="87">
        <v>0</v>
      </c>
      <c r="F24" s="87" t="s">
        <v>281</v>
      </c>
      <c r="G24" s="96"/>
      <c r="H24" s="87">
        <v>1.08</v>
      </c>
      <c r="I24" s="87" t="s">
        <v>165</v>
      </c>
      <c r="J24" s="115">
        <v>5.0000000000000001E-3</v>
      </c>
      <c r="K24" s="115">
        <v>1.4000000000000002E-3</v>
      </c>
      <c r="L24" s="90">
        <v>453161</v>
      </c>
      <c r="M24" s="90">
        <v>100.85</v>
      </c>
      <c r="N24" s="90">
        <v>0</v>
      </c>
      <c r="O24" s="90">
        <v>457.01</v>
      </c>
      <c r="P24" s="115">
        <v>0</v>
      </c>
      <c r="Q24" s="115">
        <v>0.15490000000000001</v>
      </c>
      <c r="R24" s="115">
        <v>5.4699999999999999E-2</v>
      </c>
    </row>
    <row r="25" spans="2:18" customFormat="1" ht="15.75">
      <c r="B25" s="59" t="s">
        <v>290</v>
      </c>
      <c r="C25" s="87">
        <v>1140193</v>
      </c>
      <c r="D25" s="87" t="s">
        <v>142</v>
      </c>
      <c r="E25" s="87">
        <v>0</v>
      </c>
      <c r="F25" s="87" t="s">
        <v>281</v>
      </c>
      <c r="G25" s="96"/>
      <c r="H25" s="87">
        <v>18.77</v>
      </c>
      <c r="I25" s="87" t="s">
        <v>165</v>
      </c>
      <c r="J25" s="115">
        <v>3.7499999999999999E-2</v>
      </c>
      <c r="K25" s="115">
        <v>1.8700000000000001E-2</v>
      </c>
      <c r="L25" s="90">
        <v>66407</v>
      </c>
      <c r="M25" s="90">
        <v>142.79</v>
      </c>
      <c r="N25" s="90">
        <v>0</v>
      </c>
      <c r="O25" s="90">
        <v>94.82</v>
      </c>
      <c r="P25" s="115">
        <v>0</v>
      </c>
      <c r="Q25" s="115">
        <v>3.2099999999999997E-2</v>
      </c>
      <c r="R25" s="115">
        <v>1.1399999999999999E-2</v>
      </c>
    </row>
    <row r="26" spans="2:18" customFormat="1" ht="15.75">
      <c r="B26" s="59" t="s">
        <v>291</v>
      </c>
      <c r="C26" s="87">
        <v>1138130</v>
      </c>
      <c r="D26" s="87" t="s">
        <v>142</v>
      </c>
      <c r="E26" s="87">
        <v>0</v>
      </c>
      <c r="F26" s="87" t="s">
        <v>281</v>
      </c>
      <c r="G26" s="96"/>
      <c r="H26" s="87">
        <v>1.32</v>
      </c>
      <c r="I26" s="87" t="s">
        <v>165</v>
      </c>
      <c r="J26" s="115">
        <v>0.01</v>
      </c>
      <c r="K26" s="115">
        <v>1.2999999999999999E-3</v>
      </c>
      <c r="L26" s="90">
        <v>264377</v>
      </c>
      <c r="M26" s="90">
        <v>101.83</v>
      </c>
      <c r="N26" s="90">
        <v>0</v>
      </c>
      <c r="O26" s="90">
        <v>269.22000000000003</v>
      </c>
      <c r="P26" s="115">
        <v>0</v>
      </c>
      <c r="Q26" s="115">
        <v>9.1300000000000006E-2</v>
      </c>
      <c r="R26" s="115">
        <v>3.2199999999999999E-2</v>
      </c>
    </row>
    <row r="27" spans="2:18" customFormat="1" ht="15.75">
      <c r="B27" s="59" t="s">
        <v>292</v>
      </c>
      <c r="C27" s="87">
        <v>1126747</v>
      </c>
      <c r="D27" s="87" t="s">
        <v>142</v>
      </c>
      <c r="E27" s="87">
        <v>0</v>
      </c>
      <c r="F27" s="87" t="s">
        <v>281</v>
      </c>
      <c r="G27" s="96"/>
      <c r="H27" s="87">
        <v>3.02</v>
      </c>
      <c r="I27" s="87" t="s">
        <v>165</v>
      </c>
      <c r="J27" s="115">
        <v>4.2500000000000003E-2</v>
      </c>
      <c r="K27" s="115">
        <v>3.0000000000000001E-3</v>
      </c>
      <c r="L27" s="90">
        <v>83000</v>
      </c>
      <c r="M27" s="90">
        <v>115.95</v>
      </c>
      <c r="N27" s="90">
        <v>0</v>
      </c>
      <c r="O27" s="90">
        <v>96.24</v>
      </c>
      <c r="P27" s="115">
        <v>0</v>
      </c>
      <c r="Q27" s="115">
        <v>3.2599999999999997E-2</v>
      </c>
      <c r="R27" s="115">
        <v>1.15E-2</v>
      </c>
    </row>
    <row r="28" spans="2:18" customFormat="1" ht="15.75">
      <c r="B28" s="59" t="s">
        <v>293</v>
      </c>
      <c r="C28" s="87">
        <v>1135557</v>
      </c>
      <c r="D28" s="87" t="s">
        <v>142</v>
      </c>
      <c r="E28" s="87">
        <v>0</v>
      </c>
      <c r="F28" s="87" t="s">
        <v>281</v>
      </c>
      <c r="G28" s="96"/>
      <c r="H28" s="87">
        <v>5.42</v>
      </c>
      <c r="I28" s="87" t="s">
        <v>165</v>
      </c>
      <c r="J28" s="115">
        <v>1.7500000000000002E-2</v>
      </c>
      <c r="K28" s="115">
        <v>5.4000000000000003E-3</v>
      </c>
      <c r="L28" s="90">
        <v>113750</v>
      </c>
      <c r="M28" s="90">
        <v>107.33</v>
      </c>
      <c r="N28" s="90">
        <v>0</v>
      </c>
      <c r="O28" s="90">
        <v>122.09</v>
      </c>
      <c r="P28" s="115">
        <v>0</v>
      </c>
      <c r="Q28" s="115">
        <v>4.1399999999999999E-2</v>
      </c>
      <c r="R28" s="115">
        <v>1.46E-2</v>
      </c>
    </row>
    <row r="29" spans="2:18" customFormat="1" ht="15.75">
      <c r="B29" s="59" t="s">
        <v>267</v>
      </c>
      <c r="C29" s="87"/>
      <c r="D29" s="87"/>
      <c r="E29" s="87"/>
      <c r="F29" s="87"/>
      <c r="G29" s="96"/>
      <c r="H29" s="87"/>
      <c r="I29" s="87"/>
      <c r="J29" s="115"/>
      <c r="K29" s="115"/>
      <c r="L29" s="90"/>
      <c r="M29" s="90"/>
      <c r="N29" s="90"/>
      <c r="O29" s="90"/>
      <c r="P29" s="115"/>
      <c r="Q29" s="115"/>
      <c r="R29" s="115"/>
    </row>
    <row r="30" spans="2:18" customFormat="1" ht="15.75">
      <c r="B30" s="58" t="s">
        <v>67</v>
      </c>
      <c r="C30" s="86"/>
      <c r="D30" s="86"/>
      <c r="E30" s="86"/>
      <c r="F30" s="86"/>
      <c r="G30" s="95"/>
      <c r="H30" s="86"/>
      <c r="I30" s="86"/>
      <c r="J30" s="114"/>
      <c r="K30" s="114"/>
      <c r="L30" s="89"/>
      <c r="M30" s="89"/>
      <c r="N30" s="89"/>
      <c r="O30" s="89"/>
      <c r="P30" s="114"/>
      <c r="Q30" s="114"/>
      <c r="R30" s="114"/>
    </row>
    <row r="31" spans="2:18" customFormat="1" ht="15.75">
      <c r="B31" s="59" t="s">
        <v>267</v>
      </c>
      <c r="C31" s="87"/>
      <c r="D31" s="87"/>
      <c r="E31" s="87"/>
      <c r="F31" s="87"/>
      <c r="G31" s="96"/>
      <c r="H31" s="87"/>
      <c r="I31" s="87"/>
      <c r="J31" s="115"/>
      <c r="K31" s="115"/>
      <c r="L31" s="90"/>
      <c r="M31" s="90"/>
      <c r="N31" s="90"/>
      <c r="O31" s="90"/>
      <c r="P31" s="115"/>
      <c r="Q31" s="115"/>
      <c r="R31" s="115"/>
    </row>
    <row r="32" spans="2:18" customFormat="1" ht="15.75">
      <c r="B32" s="58" t="s">
        <v>231</v>
      </c>
      <c r="C32" s="86"/>
      <c r="D32" s="86"/>
      <c r="E32" s="86"/>
      <c r="F32" s="86"/>
      <c r="G32" s="95"/>
      <c r="H32" s="86"/>
      <c r="I32" s="86"/>
      <c r="J32" s="114"/>
      <c r="K32" s="114"/>
      <c r="L32" s="89"/>
      <c r="M32" s="89"/>
      <c r="N32" s="89"/>
      <c r="O32" s="89"/>
      <c r="P32" s="114"/>
      <c r="Q32" s="114"/>
      <c r="R32" s="114"/>
    </row>
    <row r="33" spans="2:18" customFormat="1" ht="31.5">
      <c r="B33" s="58" t="s">
        <v>76</v>
      </c>
      <c r="C33" s="86"/>
      <c r="D33" s="86"/>
      <c r="E33" s="86"/>
      <c r="F33" s="86"/>
      <c r="G33" s="95"/>
      <c r="H33" s="86"/>
      <c r="I33" s="86"/>
      <c r="J33" s="114"/>
      <c r="K33" s="114"/>
      <c r="L33" s="89"/>
      <c r="M33" s="89"/>
      <c r="N33" s="89"/>
      <c r="O33" s="89"/>
      <c r="P33" s="114"/>
      <c r="Q33" s="114"/>
      <c r="R33" s="114"/>
    </row>
    <row r="34" spans="2:18">
      <c r="B34" s="59" t="s">
        <v>267</v>
      </c>
      <c r="C34" s="87"/>
      <c r="D34" s="87"/>
      <c r="E34" s="87"/>
      <c r="F34" s="87"/>
      <c r="G34" s="96"/>
      <c r="H34" s="87"/>
      <c r="I34" s="87"/>
      <c r="J34" s="115"/>
      <c r="K34" s="115"/>
      <c r="L34" s="90"/>
      <c r="M34" s="90"/>
      <c r="N34" s="90"/>
      <c r="O34" s="90"/>
      <c r="P34" s="115"/>
      <c r="Q34" s="115"/>
      <c r="R34" s="115"/>
    </row>
    <row r="35" spans="2:18">
      <c r="B35" s="58" t="s">
        <v>77</v>
      </c>
      <c r="C35" s="86"/>
      <c r="D35" s="86"/>
      <c r="E35" s="86"/>
      <c r="F35" s="86"/>
      <c r="G35" s="95"/>
      <c r="H35" s="86"/>
      <c r="I35" s="86"/>
      <c r="J35" s="114"/>
      <c r="K35" s="114"/>
      <c r="L35" s="89"/>
      <c r="M35" s="89"/>
      <c r="N35" s="89"/>
      <c r="O35" s="89"/>
      <c r="P35" s="114"/>
      <c r="Q35" s="114"/>
      <c r="R35" s="114"/>
    </row>
    <row r="36" spans="2:18">
      <c r="B36" s="122" t="s">
        <v>267</v>
      </c>
      <c r="C36" s="87"/>
      <c r="D36" s="87"/>
      <c r="E36" s="87"/>
      <c r="F36" s="87"/>
      <c r="G36" s="96"/>
      <c r="H36" s="87"/>
      <c r="I36" s="87"/>
      <c r="J36" s="115"/>
      <c r="K36" s="115"/>
      <c r="L36" s="90"/>
      <c r="M36" s="90"/>
      <c r="N36" s="90"/>
      <c r="O36" s="90"/>
      <c r="P36" s="115"/>
      <c r="Q36" s="115"/>
      <c r="R36" s="115"/>
    </row>
    <row r="37" spans="2:18">
      <c r="B37" s="120" t="s">
        <v>133</v>
      </c>
      <c r="C37" s="1"/>
      <c r="D37" s="1"/>
    </row>
    <row r="38" spans="2:18">
      <c r="B38" s="120" t="s">
        <v>245</v>
      </c>
      <c r="C38" s="1"/>
      <c r="D38" s="1"/>
    </row>
    <row r="39" spans="2:18">
      <c r="B39" s="144" t="s">
        <v>246</v>
      </c>
      <c r="C39" s="144"/>
      <c r="D39" s="144"/>
    </row>
    <row r="40" spans="2:18">
      <c r="B40" s="134" t="s">
        <v>256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41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48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267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267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267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267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267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30" workbookViewId="0">
      <selection activeCell="F41" sqref="F41"/>
    </sheetView>
  </sheetViews>
  <sheetFormatPr defaultColWidth="9.140625" defaultRowHeight="18"/>
  <cols>
    <col min="1" max="1" width="6.28515625" style="1" customWidth="1"/>
    <col min="2" max="2" width="78.85546875" style="2" customWidth="1"/>
    <col min="3" max="3" width="11.140625" style="2" customWidth="1"/>
    <col min="4" max="4" width="10.5703125" style="2" bestFit="1" customWidth="1"/>
    <col min="5" max="5" width="5.28515625" style="2" customWidth="1"/>
    <col min="6" max="6" width="8.5703125" style="2" customWidth="1"/>
    <col min="7" max="7" width="16.5703125" style="1" bestFit="1" customWidth="1"/>
    <col min="8" max="8" width="10.28515625" style="1" customWidth="1"/>
    <col min="9" max="9" width="13.85546875" style="1" customWidth="1"/>
    <col min="10" max="10" width="4.140625" style="1" customWidth="1"/>
    <col min="11" max="11" width="9.140625" style="1" customWidth="1"/>
    <col min="12" max="12" width="11.7109375" style="1" customWidth="1"/>
    <col min="13" max="13" width="9.140625" style="1" customWidth="1"/>
    <col min="14" max="14" width="10.7109375" style="1" customWidth="1"/>
    <col min="15" max="15" width="16" style="1" customWidth="1"/>
    <col min="16" max="16" width="10.85546875" style="1" customWidth="1"/>
    <col min="17" max="17" width="9.5703125" style="1" customWidth="1"/>
    <col min="18" max="18" width="12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78.75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5.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94"/>
      <c r="K11" s="83">
        <v>4.74</v>
      </c>
      <c r="L11" s="83"/>
      <c r="M11" s="113"/>
      <c r="N11" s="113">
        <v>1.1599999999999999E-2</v>
      </c>
      <c r="O11" s="82">
        <v>984827.33</v>
      </c>
      <c r="P11" s="82"/>
      <c r="Q11" s="82">
        <v>4.5810000000000004</v>
      </c>
      <c r="R11" s="82">
        <v>1080.8499999999999</v>
      </c>
      <c r="S11" s="113"/>
      <c r="T11" s="113"/>
      <c r="U11" s="113">
        <v>0.12939999999999999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>
        <v>4.74</v>
      </c>
      <c r="L12" s="86"/>
      <c r="M12" s="114"/>
      <c r="N12" s="114">
        <v>1.1599999999999999E-2</v>
      </c>
      <c r="O12" s="89">
        <v>984827.33</v>
      </c>
      <c r="P12" s="89"/>
      <c r="Q12" s="89">
        <v>4.5810000000000004</v>
      </c>
      <c r="R12" s="89">
        <v>1080.8499999999999</v>
      </c>
      <c r="S12" s="114"/>
      <c r="T12" s="114"/>
      <c r="U12" s="114">
        <v>0.12939999999999999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>
        <v>5.72</v>
      </c>
      <c r="L13" s="86"/>
      <c r="M13" s="114"/>
      <c r="N13" s="114">
        <v>3.0999999999999999E-3</v>
      </c>
      <c r="O13" s="89">
        <v>464168.45</v>
      </c>
      <c r="P13" s="89"/>
      <c r="Q13" s="89">
        <v>2.085</v>
      </c>
      <c r="R13" s="89">
        <v>526.04999999999995</v>
      </c>
      <c r="S13" s="114"/>
      <c r="T13" s="114"/>
      <c r="U13" s="114">
        <v>6.3E-2</v>
      </c>
    </row>
    <row r="14" spans="2:66" customFormat="1" ht="15.75">
      <c r="B14" s="59" t="s">
        <v>294</v>
      </c>
      <c r="C14" s="88">
        <v>2310282</v>
      </c>
      <c r="D14" s="88" t="s">
        <v>142</v>
      </c>
      <c r="E14" s="88"/>
      <c r="F14" s="88">
        <v>231</v>
      </c>
      <c r="G14" s="88" t="s">
        <v>295</v>
      </c>
      <c r="H14" s="88" t="s">
        <v>296</v>
      </c>
      <c r="I14" s="88" t="s">
        <v>297</v>
      </c>
      <c r="J14" s="99"/>
      <c r="K14" s="88">
        <v>6.4</v>
      </c>
      <c r="L14" s="88" t="s">
        <v>165</v>
      </c>
      <c r="M14" s="118">
        <v>3.8E-3</v>
      </c>
      <c r="N14" s="118">
        <v>-1.2999999999999999E-3</v>
      </c>
      <c r="O14" s="123">
        <v>39000</v>
      </c>
      <c r="P14" s="123">
        <v>102.63</v>
      </c>
      <c r="Q14" s="123">
        <v>0</v>
      </c>
      <c r="R14" s="123">
        <v>40.03</v>
      </c>
      <c r="S14" s="118">
        <v>0</v>
      </c>
      <c r="T14" s="118">
        <v>3.7000000000000005E-2</v>
      </c>
      <c r="U14" s="118">
        <v>4.7999999999999996E-3</v>
      </c>
    </row>
    <row r="15" spans="2:66" customFormat="1" ht="15.75">
      <c r="B15" s="59" t="s">
        <v>298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296</v>
      </c>
      <c r="I15" s="88" t="s">
        <v>297</v>
      </c>
      <c r="J15" s="99"/>
      <c r="K15" s="88">
        <v>5.99</v>
      </c>
      <c r="L15" s="88" t="s">
        <v>165</v>
      </c>
      <c r="M15" s="118">
        <v>5.0000000000000001E-3</v>
      </c>
      <c r="N15" s="118">
        <v>-2.3E-3</v>
      </c>
      <c r="O15" s="123">
        <v>30000</v>
      </c>
      <c r="P15" s="123">
        <v>101.1</v>
      </c>
      <c r="Q15" s="123">
        <v>0</v>
      </c>
      <c r="R15" s="123">
        <v>30.33</v>
      </c>
      <c r="S15" s="118">
        <v>1E-4</v>
      </c>
      <c r="T15" s="118">
        <v>2.81E-2</v>
      </c>
      <c r="U15" s="118">
        <v>3.5999999999999999E-3</v>
      </c>
    </row>
    <row r="16" spans="2:66" customFormat="1" ht="15.75">
      <c r="B16" s="59" t="s">
        <v>299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296</v>
      </c>
      <c r="I16" s="88" t="s">
        <v>297</v>
      </c>
      <c r="J16" s="99"/>
      <c r="K16" s="88">
        <v>15.56</v>
      </c>
      <c r="L16" s="88" t="s">
        <v>165</v>
      </c>
      <c r="M16" s="118">
        <v>2.4500000000000001E-2</v>
      </c>
      <c r="N16" s="118">
        <v>9.7000000000000003E-3</v>
      </c>
      <c r="O16" s="123">
        <v>18000</v>
      </c>
      <c r="P16" s="123">
        <v>116.87</v>
      </c>
      <c r="Q16" s="123">
        <v>0</v>
      </c>
      <c r="R16" s="123">
        <v>21.04</v>
      </c>
      <c r="S16" s="118">
        <v>0</v>
      </c>
      <c r="T16" s="118">
        <v>1.95E-2</v>
      </c>
      <c r="U16" s="118">
        <v>2.5000000000000001E-3</v>
      </c>
    </row>
    <row r="17" spans="2:21" customFormat="1" ht="15.75">
      <c r="B17" s="59" t="s">
        <v>300</v>
      </c>
      <c r="C17" s="88">
        <v>1160944</v>
      </c>
      <c r="D17" s="88" t="s">
        <v>142</v>
      </c>
      <c r="E17" s="88"/>
      <c r="F17" s="88">
        <v>1300</v>
      </c>
      <c r="G17" s="88" t="s">
        <v>509</v>
      </c>
      <c r="H17" s="88" t="s">
        <v>301</v>
      </c>
      <c r="I17" s="88" t="s">
        <v>297</v>
      </c>
      <c r="J17" s="99"/>
      <c r="K17" s="88">
        <v>8.4700000000000006</v>
      </c>
      <c r="L17" s="88" t="s">
        <v>165</v>
      </c>
      <c r="M17" s="118">
        <v>6.5000000000000006E-3</v>
      </c>
      <c r="N17" s="118">
        <v>6.8000000000000005E-3</v>
      </c>
      <c r="O17" s="123">
        <v>40000</v>
      </c>
      <c r="P17" s="123">
        <v>99.89</v>
      </c>
      <c r="Q17" s="123">
        <v>0</v>
      </c>
      <c r="R17" s="123">
        <v>39.96</v>
      </c>
      <c r="S17" s="118">
        <v>1E-4</v>
      </c>
      <c r="T17" s="118">
        <v>3.7000000000000005E-2</v>
      </c>
      <c r="U17" s="118">
        <v>4.7999999999999996E-3</v>
      </c>
    </row>
    <row r="18" spans="2:21" customFormat="1" ht="15.75">
      <c r="B18" s="59" t="s">
        <v>302</v>
      </c>
      <c r="C18" s="88">
        <v>1138544</v>
      </c>
      <c r="D18" s="88" t="s">
        <v>142</v>
      </c>
      <c r="E18" s="88"/>
      <c r="F18" s="88">
        <v>1357</v>
      </c>
      <c r="G18" s="88" t="s">
        <v>509</v>
      </c>
      <c r="H18" s="88" t="s">
        <v>301</v>
      </c>
      <c r="I18" s="88" t="s">
        <v>297</v>
      </c>
      <c r="J18" s="99"/>
      <c r="K18" s="88">
        <v>7.26</v>
      </c>
      <c r="L18" s="88" t="s">
        <v>165</v>
      </c>
      <c r="M18" s="118">
        <v>3.5000000000000003E-2</v>
      </c>
      <c r="N18" s="118">
        <v>5.3E-3</v>
      </c>
      <c r="O18" s="123">
        <v>32000</v>
      </c>
      <c r="P18" s="123">
        <v>127.3</v>
      </c>
      <c r="Q18" s="123">
        <v>0</v>
      </c>
      <c r="R18" s="123">
        <v>40.74</v>
      </c>
      <c r="S18" s="118">
        <v>1E-4</v>
      </c>
      <c r="T18" s="118">
        <v>3.7699999999999997E-2</v>
      </c>
      <c r="U18" s="118">
        <v>4.8999999999999998E-3</v>
      </c>
    </row>
    <row r="19" spans="2:21" customFormat="1" ht="15.75">
      <c r="B19" s="59" t="s">
        <v>303</v>
      </c>
      <c r="C19" s="88">
        <v>7770217</v>
      </c>
      <c r="D19" s="88" t="s">
        <v>142</v>
      </c>
      <c r="E19" s="88"/>
      <c r="F19" s="88">
        <v>777</v>
      </c>
      <c r="G19" s="88" t="s">
        <v>156</v>
      </c>
      <c r="H19" s="88" t="s">
        <v>301</v>
      </c>
      <c r="I19" s="88" t="s">
        <v>297</v>
      </c>
      <c r="J19" s="99"/>
      <c r="K19" s="88">
        <v>4.53</v>
      </c>
      <c r="L19" s="88" t="s">
        <v>165</v>
      </c>
      <c r="M19" s="118">
        <v>0.05</v>
      </c>
      <c r="N19" s="118">
        <v>1E-3</v>
      </c>
      <c r="O19" s="123">
        <v>33870</v>
      </c>
      <c r="P19" s="123">
        <v>121.68</v>
      </c>
      <c r="Q19" s="123">
        <v>0</v>
      </c>
      <c r="R19" s="123">
        <v>41.21</v>
      </c>
      <c r="S19" s="118">
        <v>0</v>
      </c>
      <c r="T19" s="118">
        <v>3.8100000000000002E-2</v>
      </c>
      <c r="U19" s="118">
        <v>4.8999999999999998E-3</v>
      </c>
    </row>
    <row r="20" spans="2:21" customFormat="1" ht="15.75">
      <c r="B20" s="59" t="s">
        <v>304</v>
      </c>
      <c r="C20" s="88">
        <v>1134030</v>
      </c>
      <c r="D20" s="88" t="s">
        <v>142</v>
      </c>
      <c r="E20" s="88"/>
      <c r="F20" s="88">
        <v>1367</v>
      </c>
      <c r="G20" s="88" t="s">
        <v>305</v>
      </c>
      <c r="H20" s="88" t="s">
        <v>306</v>
      </c>
      <c r="I20" s="88" t="s">
        <v>297</v>
      </c>
      <c r="J20" s="99"/>
      <c r="K20" s="88">
        <v>5.65</v>
      </c>
      <c r="L20" s="88" t="s">
        <v>165</v>
      </c>
      <c r="M20" s="118">
        <v>2.4E-2</v>
      </c>
      <c r="N20" s="118">
        <v>1.5E-3</v>
      </c>
      <c r="O20" s="123">
        <v>25000</v>
      </c>
      <c r="P20" s="123">
        <v>114.11</v>
      </c>
      <c r="Q20" s="123">
        <v>0</v>
      </c>
      <c r="R20" s="123">
        <v>28.53</v>
      </c>
      <c r="S20" s="118">
        <v>1E-4</v>
      </c>
      <c r="T20" s="118">
        <v>2.64E-2</v>
      </c>
      <c r="U20" s="118">
        <v>3.4000000000000002E-3</v>
      </c>
    </row>
    <row r="21" spans="2:21" customFormat="1" ht="15.75">
      <c r="B21" s="59" t="s">
        <v>307</v>
      </c>
      <c r="C21" s="88">
        <v>1134048</v>
      </c>
      <c r="D21" s="88" t="s">
        <v>142</v>
      </c>
      <c r="E21" s="88"/>
      <c r="F21" s="88">
        <v>1367</v>
      </c>
      <c r="G21" s="88" t="s">
        <v>305</v>
      </c>
      <c r="H21" s="88" t="s">
        <v>306</v>
      </c>
      <c r="I21" s="88" t="s">
        <v>297</v>
      </c>
      <c r="J21" s="99"/>
      <c r="K21" s="88">
        <v>6.53</v>
      </c>
      <c r="L21" s="88" t="s">
        <v>165</v>
      </c>
      <c r="M21" s="118">
        <v>2.4E-2</v>
      </c>
      <c r="N21" s="118">
        <v>3.0000000000000001E-3</v>
      </c>
      <c r="O21" s="123">
        <v>25000</v>
      </c>
      <c r="P21" s="123">
        <v>115.22</v>
      </c>
      <c r="Q21" s="123">
        <v>0</v>
      </c>
      <c r="R21" s="123">
        <v>28.81</v>
      </c>
      <c r="S21" s="118">
        <v>1E-4</v>
      </c>
      <c r="T21" s="118">
        <v>2.6699999999999998E-2</v>
      </c>
      <c r="U21" s="118">
        <v>3.4000000000000002E-3</v>
      </c>
    </row>
    <row r="22" spans="2:21" customFormat="1" ht="15.75">
      <c r="B22" s="59" t="s">
        <v>308</v>
      </c>
      <c r="C22" s="88">
        <v>2260487</v>
      </c>
      <c r="D22" s="88" t="s">
        <v>142</v>
      </c>
      <c r="E22" s="88"/>
      <c r="F22" s="88">
        <v>226</v>
      </c>
      <c r="G22" s="88" t="s">
        <v>509</v>
      </c>
      <c r="H22" s="88" t="s">
        <v>306</v>
      </c>
      <c r="I22" s="88" t="s">
        <v>297</v>
      </c>
      <c r="J22" s="99"/>
      <c r="K22" s="88">
        <v>5.77</v>
      </c>
      <c r="L22" s="88" t="s">
        <v>165</v>
      </c>
      <c r="M22" s="118">
        <v>2.6000000000000002E-2</v>
      </c>
      <c r="N22" s="118">
        <v>2.2000000000000001E-3</v>
      </c>
      <c r="O22" s="123">
        <v>46694.400000000001</v>
      </c>
      <c r="P22" s="123">
        <v>116.97</v>
      </c>
      <c r="Q22" s="123">
        <v>0</v>
      </c>
      <c r="R22" s="123">
        <v>54.62</v>
      </c>
      <c r="S22" s="118">
        <v>1E-4</v>
      </c>
      <c r="T22" s="118">
        <v>5.0499999999999996E-2</v>
      </c>
      <c r="U22" s="118">
        <v>6.5000000000000006E-3</v>
      </c>
    </row>
    <row r="23" spans="2:21" customFormat="1" ht="15.75">
      <c r="B23" s="59" t="s">
        <v>309</v>
      </c>
      <c r="C23" s="88">
        <v>1142595</v>
      </c>
      <c r="D23" s="88" t="s">
        <v>142</v>
      </c>
      <c r="E23" s="88"/>
      <c r="F23" s="88">
        <v>1363</v>
      </c>
      <c r="G23" s="88" t="s">
        <v>310</v>
      </c>
      <c r="H23" s="88" t="s">
        <v>306</v>
      </c>
      <c r="I23" s="88" t="s">
        <v>297</v>
      </c>
      <c r="J23" s="99"/>
      <c r="K23" s="88">
        <v>5.8</v>
      </c>
      <c r="L23" s="88" t="s">
        <v>165</v>
      </c>
      <c r="M23" s="118">
        <v>1.23E-2</v>
      </c>
      <c r="N23" s="118">
        <v>3.0000000000000001E-3</v>
      </c>
      <c r="O23" s="123">
        <v>35000</v>
      </c>
      <c r="P23" s="123">
        <v>106.86</v>
      </c>
      <c r="Q23" s="123">
        <v>0</v>
      </c>
      <c r="R23" s="123">
        <v>37.4</v>
      </c>
      <c r="S23" s="118">
        <v>0</v>
      </c>
      <c r="T23" s="118">
        <v>3.4599999999999999E-2</v>
      </c>
      <c r="U23" s="118">
        <v>4.5000000000000005E-3</v>
      </c>
    </row>
    <row r="24" spans="2:21" customFormat="1" ht="15.75">
      <c r="B24" s="59" t="s">
        <v>311</v>
      </c>
      <c r="C24" s="88">
        <v>1130467</v>
      </c>
      <c r="D24" s="88" t="s">
        <v>142</v>
      </c>
      <c r="E24" s="88"/>
      <c r="F24" s="88">
        <v>1349</v>
      </c>
      <c r="G24" s="88" t="s">
        <v>509</v>
      </c>
      <c r="H24" s="88" t="s">
        <v>312</v>
      </c>
      <c r="I24" s="88" t="s">
        <v>297</v>
      </c>
      <c r="J24" s="99"/>
      <c r="K24" s="88">
        <v>2.48</v>
      </c>
      <c r="L24" s="88" t="s">
        <v>165</v>
      </c>
      <c r="M24" s="118">
        <v>3.3000000000000002E-2</v>
      </c>
      <c r="N24" s="118">
        <v>4.0000000000000002E-4</v>
      </c>
      <c r="O24" s="123">
        <v>31849.5</v>
      </c>
      <c r="P24" s="123">
        <v>109.06</v>
      </c>
      <c r="Q24" s="123">
        <v>0</v>
      </c>
      <c r="R24" s="123">
        <v>34.74</v>
      </c>
      <c r="S24" s="118">
        <v>1E-4</v>
      </c>
      <c r="T24" s="118">
        <v>3.2099999999999997E-2</v>
      </c>
      <c r="U24" s="118">
        <v>4.1999999999999997E-3</v>
      </c>
    </row>
    <row r="25" spans="2:21" customFormat="1" ht="15.75">
      <c r="B25" s="59" t="s">
        <v>313</v>
      </c>
      <c r="C25" s="88">
        <v>2510204</v>
      </c>
      <c r="D25" s="88" t="s">
        <v>142</v>
      </c>
      <c r="E25" s="88"/>
      <c r="F25" s="88">
        <v>251</v>
      </c>
      <c r="G25" s="88" t="s">
        <v>509</v>
      </c>
      <c r="H25" s="88" t="s">
        <v>314</v>
      </c>
      <c r="I25" s="88" t="s">
        <v>297</v>
      </c>
      <c r="J25" s="99"/>
      <c r="K25" s="88">
        <v>4.5</v>
      </c>
      <c r="L25" s="88" t="s">
        <v>165</v>
      </c>
      <c r="M25" s="118">
        <v>3.0600000000000002E-2</v>
      </c>
      <c r="N25" s="118">
        <v>6.5000000000000006E-3</v>
      </c>
      <c r="O25" s="123">
        <v>33917.53</v>
      </c>
      <c r="P25" s="123">
        <v>112.89</v>
      </c>
      <c r="Q25" s="123">
        <v>1.6419999999999999</v>
      </c>
      <c r="R25" s="123">
        <v>39.93</v>
      </c>
      <c r="S25" s="118">
        <v>1E-4</v>
      </c>
      <c r="T25" s="118">
        <v>3.6900000000000002E-2</v>
      </c>
      <c r="U25" s="118">
        <v>4.7999999999999996E-3</v>
      </c>
    </row>
    <row r="26" spans="2:21" customFormat="1" ht="15.75">
      <c r="B26" s="59" t="s">
        <v>315</v>
      </c>
      <c r="C26" s="88">
        <v>6910095</v>
      </c>
      <c r="D26" s="88" t="s">
        <v>142</v>
      </c>
      <c r="E26" s="88"/>
      <c r="F26" s="88">
        <v>691</v>
      </c>
      <c r="G26" s="88" t="s">
        <v>295</v>
      </c>
      <c r="H26" s="88" t="s">
        <v>314</v>
      </c>
      <c r="I26" s="88" t="s">
        <v>297</v>
      </c>
      <c r="J26" s="99"/>
      <c r="K26" s="88">
        <v>1.92</v>
      </c>
      <c r="L26" s="88" t="s">
        <v>165</v>
      </c>
      <c r="M26" s="118">
        <v>0</v>
      </c>
      <c r="N26" s="118">
        <v>1.7000000000000001E-3</v>
      </c>
      <c r="O26" s="123">
        <v>28575</v>
      </c>
      <c r="P26" s="123">
        <v>133.5</v>
      </c>
      <c r="Q26" s="123">
        <v>0.443</v>
      </c>
      <c r="R26" s="123">
        <v>38.590000000000003</v>
      </c>
      <c r="S26" s="118">
        <v>0</v>
      </c>
      <c r="T26" s="118">
        <v>3.5699999999999996E-2</v>
      </c>
      <c r="U26" s="118">
        <v>4.5999999999999999E-3</v>
      </c>
    </row>
    <row r="27" spans="2:21" customFormat="1" ht="15.75">
      <c r="B27" s="59" t="s">
        <v>316</v>
      </c>
      <c r="C27" s="88">
        <v>1130632</v>
      </c>
      <c r="D27" s="88" t="s">
        <v>142</v>
      </c>
      <c r="E27" s="88"/>
      <c r="F27" s="88">
        <v>1450</v>
      </c>
      <c r="G27" s="88" t="s">
        <v>509</v>
      </c>
      <c r="H27" s="88" t="s">
        <v>314</v>
      </c>
      <c r="I27" s="88" t="s">
        <v>297</v>
      </c>
      <c r="J27" s="99"/>
      <c r="K27" s="88">
        <v>2.78</v>
      </c>
      <c r="L27" s="88" t="s">
        <v>165</v>
      </c>
      <c r="M27" s="118">
        <v>3.3500000000000002E-2</v>
      </c>
      <c r="N27" s="118">
        <v>-1.7000000000000001E-3</v>
      </c>
      <c r="O27" s="123">
        <v>23262.02</v>
      </c>
      <c r="P27" s="123">
        <v>111.1</v>
      </c>
      <c r="Q27" s="123">
        <v>0</v>
      </c>
      <c r="R27" s="123">
        <v>25.84</v>
      </c>
      <c r="S27" s="118">
        <v>1E-4</v>
      </c>
      <c r="T27" s="118">
        <v>2.3900000000000001E-2</v>
      </c>
      <c r="U27" s="118">
        <v>3.0999999999999999E-3</v>
      </c>
    </row>
    <row r="28" spans="2:21" customFormat="1" ht="15.75">
      <c r="B28" s="59" t="s">
        <v>317</v>
      </c>
      <c r="C28" s="88">
        <v>1820208</v>
      </c>
      <c r="D28" s="88" t="s">
        <v>142</v>
      </c>
      <c r="E28" s="88"/>
      <c r="F28" s="88">
        <v>182</v>
      </c>
      <c r="G28" s="88" t="s">
        <v>510</v>
      </c>
      <c r="H28" s="88" t="s">
        <v>318</v>
      </c>
      <c r="I28" s="88" t="s">
        <v>161</v>
      </c>
      <c r="J28" s="99"/>
      <c r="K28" s="88">
        <v>5.24</v>
      </c>
      <c r="L28" s="88" t="s">
        <v>165</v>
      </c>
      <c r="M28" s="118">
        <v>0</v>
      </c>
      <c r="N28" s="118">
        <v>1.46E-2</v>
      </c>
      <c r="O28" s="123">
        <v>22000</v>
      </c>
      <c r="P28" s="123">
        <v>110.44</v>
      </c>
      <c r="Q28" s="123">
        <v>0</v>
      </c>
      <c r="R28" s="123">
        <v>24.3</v>
      </c>
      <c r="S28" s="118">
        <v>0</v>
      </c>
      <c r="T28" s="118">
        <v>2.2499999999999999E-2</v>
      </c>
      <c r="U28" s="118">
        <v>2.8999999999999998E-3</v>
      </c>
    </row>
    <row r="29" spans="2:21" customFormat="1" ht="15.75">
      <c r="B29" s="58" t="s">
        <v>49</v>
      </c>
      <c r="C29" s="86"/>
      <c r="D29" s="86"/>
      <c r="E29" s="86"/>
      <c r="F29" s="86"/>
      <c r="G29" s="86"/>
      <c r="H29" s="86"/>
      <c r="I29" s="86"/>
      <c r="J29" s="95"/>
      <c r="K29" s="86">
        <v>3.92</v>
      </c>
      <c r="L29" s="86"/>
      <c r="M29" s="114"/>
      <c r="N29" s="114">
        <v>1.5800000000000002E-2</v>
      </c>
      <c r="O29" s="89">
        <v>413546.88</v>
      </c>
      <c r="P29" s="89"/>
      <c r="Q29" s="89">
        <v>2.496</v>
      </c>
      <c r="R29" s="89">
        <v>451.89</v>
      </c>
      <c r="S29" s="114"/>
      <c r="T29" s="114"/>
      <c r="U29" s="114">
        <v>5.4100000000000002E-2</v>
      </c>
    </row>
    <row r="30" spans="2:21" customFormat="1" ht="15.75">
      <c r="B30" s="59" t="s">
        <v>319</v>
      </c>
      <c r="C30" s="88">
        <v>1138114</v>
      </c>
      <c r="D30" s="88" t="s">
        <v>142</v>
      </c>
      <c r="E30" s="88"/>
      <c r="F30" s="88">
        <v>1328</v>
      </c>
      <c r="G30" s="88" t="s">
        <v>509</v>
      </c>
      <c r="H30" s="88" t="s">
        <v>301</v>
      </c>
      <c r="I30" s="88" t="s">
        <v>297</v>
      </c>
      <c r="J30" s="99"/>
      <c r="K30" s="88">
        <v>3.75</v>
      </c>
      <c r="L30" s="88" t="s">
        <v>165</v>
      </c>
      <c r="M30" s="118">
        <v>3.39E-2</v>
      </c>
      <c r="N30" s="118">
        <v>1.1299999999999999E-2</v>
      </c>
      <c r="O30" s="123">
        <v>46060</v>
      </c>
      <c r="P30" s="123">
        <v>108.55</v>
      </c>
      <c r="Q30" s="123">
        <v>1.5609999999999999</v>
      </c>
      <c r="R30" s="123">
        <v>51.56</v>
      </c>
      <c r="S30" s="118">
        <v>0</v>
      </c>
      <c r="T30" s="118">
        <v>4.7699999999999992E-2</v>
      </c>
      <c r="U30" s="118">
        <v>6.1999999999999998E-3</v>
      </c>
    </row>
    <row r="31" spans="2:21" customFormat="1" ht="15.75">
      <c r="B31" s="59" t="s">
        <v>320</v>
      </c>
      <c r="C31" s="88">
        <v>1137033</v>
      </c>
      <c r="D31" s="88" t="s">
        <v>142</v>
      </c>
      <c r="E31" s="88"/>
      <c r="F31" s="88">
        <v>1597</v>
      </c>
      <c r="G31" s="88" t="s">
        <v>305</v>
      </c>
      <c r="H31" s="88" t="s">
        <v>321</v>
      </c>
      <c r="I31" s="88" t="s">
        <v>161</v>
      </c>
      <c r="J31" s="99"/>
      <c r="K31" s="88">
        <v>3.06</v>
      </c>
      <c r="L31" s="88" t="s">
        <v>165</v>
      </c>
      <c r="M31" s="118">
        <v>3.39E-2</v>
      </c>
      <c r="N31" s="118">
        <v>1.1699999999999999E-2</v>
      </c>
      <c r="O31" s="123">
        <v>44000</v>
      </c>
      <c r="P31" s="123">
        <v>109.6</v>
      </c>
      <c r="Q31" s="123">
        <v>0</v>
      </c>
      <c r="R31" s="123">
        <v>48.22</v>
      </c>
      <c r="S31" s="118">
        <v>1E-4</v>
      </c>
      <c r="T31" s="118">
        <v>4.4600000000000001E-2</v>
      </c>
      <c r="U31" s="118">
        <v>5.7999999999999996E-3</v>
      </c>
    </row>
    <row r="32" spans="2:21" customFormat="1" ht="15.75">
      <c r="B32" s="59" t="s">
        <v>322</v>
      </c>
      <c r="C32" s="88">
        <v>1133529</v>
      </c>
      <c r="D32" s="88" t="s">
        <v>142</v>
      </c>
      <c r="E32" s="88"/>
      <c r="F32" s="88">
        <v>1527</v>
      </c>
      <c r="G32" s="88" t="s">
        <v>305</v>
      </c>
      <c r="H32" s="88" t="s">
        <v>321</v>
      </c>
      <c r="I32" s="88" t="s">
        <v>161</v>
      </c>
      <c r="J32" s="99"/>
      <c r="K32" s="88">
        <v>3.78</v>
      </c>
      <c r="L32" s="88" t="s">
        <v>165</v>
      </c>
      <c r="M32" s="118">
        <v>3.85E-2</v>
      </c>
      <c r="N32" s="118">
        <v>1.1200000000000002E-2</v>
      </c>
      <c r="O32" s="123">
        <v>46200</v>
      </c>
      <c r="P32" s="123">
        <v>112.5</v>
      </c>
      <c r="Q32" s="123">
        <v>0</v>
      </c>
      <c r="R32" s="123">
        <v>51.98</v>
      </c>
      <c r="S32" s="118">
        <v>1E-4</v>
      </c>
      <c r="T32" s="118">
        <v>4.8099999999999997E-2</v>
      </c>
      <c r="U32" s="118">
        <v>6.1999999999999998E-3</v>
      </c>
    </row>
    <row r="33" spans="2:21" customFormat="1" ht="15.75">
      <c r="B33" s="59" t="s">
        <v>323</v>
      </c>
      <c r="C33" s="88">
        <v>3230240</v>
      </c>
      <c r="D33" s="88" t="s">
        <v>142</v>
      </c>
      <c r="E33" s="88"/>
      <c r="F33" s="88">
        <v>323</v>
      </c>
      <c r="G33" s="88" t="s">
        <v>509</v>
      </c>
      <c r="H33" s="88" t="s">
        <v>306</v>
      </c>
      <c r="I33" s="88" t="s">
        <v>297</v>
      </c>
      <c r="J33" s="99"/>
      <c r="K33" s="88">
        <v>4.25</v>
      </c>
      <c r="L33" s="88" t="s">
        <v>165</v>
      </c>
      <c r="M33" s="118">
        <v>2.3E-2</v>
      </c>
      <c r="N33" s="118">
        <v>1.6E-2</v>
      </c>
      <c r="O33" s="123">
        <v>45105</v>
      </c>
      <c r="P33" s="123">
        <v>108.32</v>
      </c>
      <c r="Q33" s="123">
        <v>0</v>
      </c>
      <c r="R33" s="123">
        <v>48.86</v>
      </c>
      <c r="S33" s="118">
        <v>0</v>
      </c>
      <c r="T33" s="118">
        <v>4.5199999999999997E-2</v>
      </c>
      <c r="U33" s="118">
        <v>5.7999999999999996E-3</v>
      </c>
    </row>
    <row r="34" spans="2:21" customFormat="1" ht="15.75">
      <c r="B34" s="59" t="s">
        <v>324</v>
      </c>
      <c r="C34" s="88">
        <v>1135920</v>
      </c>
      <c r="D34" s="88" t="s">
        <v>142</v>
      </c>
      <c r="E34" s="88"/>
      <c r="F34" s="88">
        <v>1431</v>
      </c>
      <c r="G34" s="88" t="s">
        <v>305</v>
      </c>
      <c r="H34" s="88" t="s">
        <v>325</v>
      </c>
      <c r="I34" s="88" t="s">
        <v>161</v>
      </c>
      <c r="J34" s="99"/>
      <c r="K34" s="88">
        <v>4.18</v>
      </c>
      <c r="L34" s="88" t="s">
        <v>165</v>
      </c>
      <c r="M34" s="118">
        <v>4.0999999999999995E-2</v>
      </c>
      <c r="N34" s="118">
        <v>1.26E-2</v>
      </c>
      <c r="O34" s="123">
        <v>45600</v>
      </c>
      <c r="P34" s="123">
        <v>112.39</v>
      </c>
      <c r="Q34" s="123">
        <v>0.93500000000000005</v>
      </c>
      <c r="R34" s="123">
        <v>52.19</v>
      </c>
      <c r="S34" s="118">
        <v>2.0000000000000001E-4</v>
      </c>
      <c r="T34" s="118">
        <v>4.8300000000000003E-2</v>
      </c>
      <c r="U34" s="118">
        <v>6.1999999999999998E-3</v>
      </c>
    </row>
    <row r="35" spans="2:21" customFormat="1" ht="15.75">
      <c r="B35" s="59" t="s">
        <v>326</v>
      </c>
      <c r="C35" s="88">
        <v>1141647</v>
      </c>
      <c r="D35" s="88" t="s">
        <v>142</v>
      </c>
      <c r="E35" s="88"/>
      <c r="F35" s="88">
        <v>2072</v>
      </c>
      <c r="G35" s="88" t="s">
        <v>156</v>
      </c>
      <c r="H35" s="88" t="s">
        <v>312</v>
      </c>
      <c r="I35" s="88" t="s">
        <v>297</v>
      </c>
      <c r="J35" s="99"/>
      <c r="K35" s="88">
        <v>1.8</v>
      </c>
      <c r="L35" s="88" t="s">
        <v>165</v>
      </c>
      <c r="M35" s="118">
        <v>0.04</v>
      </c>
      <c r="N35" s="118">
        <v>1.5900000000000001E-2</v>
      </c>
      <c r="O35" s="123">
        <v>24669.68</v>
      </c>
      <c r="P35" s="123">
        <v>103.8</v>
      </c>
      <c r="Q35" s="123">
        <v>0</v>
      </c>
      <c r="R35" s="123">
        <v>25.61</v>
      </c>
      <c r="S35" s="118">
        <v>0</v>
      </c>
      <c r="T35" s="118">
        <v>2.3700000000000002E-2</v>
      </c>
      <c r="U35" s="118">
        <v>3.0999999999999999E-3</v>
      </c>
    </row>
    <row r="36" spans="2:21" customFormat="1" ht="15.75">
      <c r="B36" s="59" t="s">
        <v>327</v>
      </c>
      <c r="C36" s="88">
        <v>1157783</v>
      </c>
      <c r="D36" s="88" t="s">
        <v>142</v>
      </c>
      <c r="E36" s="88"/>
      <c r="F36" s="88">
        <v>1448</v>
      </c>
      <c r="G36" s="88" t="s">
        <v>511</v>
      </c>
      <c r="H36" s="88" t="s">
        <v>314</v>
      </c>
      <c r="I36" s="88" t="s">
        <v>297</v>
      </c>
      <c r="J36" s="99"/>
      <c r="K36" s="88">
        <v>3.62</v>
      </c>
      <c r="L36" s="88" t="s">
        <v>165</v>
      </c>
      <c r="M36" s="118">
        <v>3.4200000000000001E-2</v>
      </c>
      <c r="N36" s="118">
        <v>1.9900000000000001E-2</v>
      </c>
      <c r="O36" s="123">
        <v>35000</v>
      </c>
      <c r="P36" s="123">
        <v>106.76</v>
      </c>
      <c r="Q36" s="123">
        <v>0</v>
      </c>
      <c r="R36" s="123">
        <v>37.369999999999997</v>
      </c>
      <c r="S36" s="118">
        <v>1E-4</v>
      </c>
      <c r="T36" s="118">
        <v>3.4599999999999999E-2</v>
      </c>
      <c r="U36" s="118">
        <v>4.5000000000000005E-3</v>
      </c>
    </row>
    <row r="37" spans="2:21" customFormat="1" ht="15.75">
      <c r="B37" s="59" t="s">
        <v>328</v>
      </c>
      <c r="C37" s="88">
        <v>2590388</v>
      </c>
      <c r="D37" s="88" t="s">
        <v>142</v>
      </c>
      <c r="E37" s="88"/>
      <c r="F37" s="88">
        <v>259</v>
      </c>
      <c r="G37" s="88" t="s">
        <v>310</v>
      </c>
      <c r="H37" s="88" t="s">
        <v>314</v>
      </c>
      <c r="I37" s="88" t="s">
        <v>297</v>
      </c>
      <c r="J37" s="99"/>
      <c r="K37" s="88">
        <v>2.8</v>
      </c>
      <c r="L37" s="88" t="s">
        <v>165</v>
      </c>
      <c r="M37" s="118">
        <v>5.9000000000000004E-2</v>
      </c>
      <c r="N37" s="118">
        <v>1.7000000000000001E-2</v>
      </c>
      <c r="O37" s="123">
        <v>28340.400000000001</v>
      </c>
      <c r="P37" s="123">
        <v>112.11</v>
      </c>
      <c r="Q37" s="123">
        <v>0</v>
      </c>
      <c r="R37" s="123">
        <v>31.77</v>
      </c>
      <c r="S37" s="118">
        <v>0</v>
      </c>
      <c r="T37" s="118">
        <v>2.9399999999999999E-2</v>
      </c>
      <c r="U37" s="118">
        <v>3.8E-3</v>
      </c>
    </row>
    <row r="38" spans="2:21">
      <c r="B38" s="59" t="s">
        <v>329</v>
      </c>
      <c r="C38" s="88">
        <v>1139476</v>
      </c>
      <c r="D38" s="88" t="s">
        <v>142</v>
      </c>
      <c r="E38" s="88"/>
      <c r="F38" s="88">
        <v>1515</v>
      </c>
      <c r="G38" s="88" t="s">
        <v>509</v>
      </c>
      <c r="H38" s="88" t="s">
        <v>330</v>
      </c>
      <c r="I38" s="88" t="s">
        <v>161</v>
      </c>
      <c r="J38" s="99"/>
      <c r="K38" s="88">
        <v>2.66</v>
      </c>
      <c r="L38" s="88" t="s">
        <v>165</v>
      </c>
      <c r="M38" s="118">
        <v>3.85E-2</v>
      </c>
      <c r="N38" s="118">
        <v>8.3000000000000001E-3</v>
      </c>
      <c r="O38" s="123">
        <v>32096</v>
      </c>
      <c r="P38" s="123">
        <v>108.23</v>
      </c>
      <c r="Q38" s="123">
        <v>0</v>
      </c>
      <c r="R38" s="123">
        <v>34.74</v>
      </c>
      <c r="S38" s="118">
        <v>2.0000000000000001E-4</v>
      </c>
      <c r="T38" s="118">
        <v>3.2099999999999997E-2</v>
      </c>
      <c r="U38" s="118">
        <v>4.1999999999999997E-3</v>
      </c>
    </row>
    <row r="39" spans="2:21">
      <c r="B39" s="59" t="s">
        <v>331</v>
      </c>
      <c r="C39" s="88">
        <v>6990212</v>
      </c>
      <c r="D39" s="88" t="s">
        <v>142</v>
      </c>
      <c r="E39" s="88"/>
      <c r="F39" s="88">
        <v>699</v>
      </c>
      <c r="G39" s="88" t="s">
        <v>509</v>
      </c>
      <c r="H39" s="88" t="s">
        <v>330</v>
      </c>
      <c r="I39" s="88" t="s">
        <v>161</v>
      </c>
      <c r="J39" s="99"/>
      <c r="K39" s="88">
        <v>6.25</v>
      </c>
      <c r="L39" s="88" t="s">
        <v>165</v>
      </c>
      <c r="M39" s="118">
        <v>3.95E-2</v>
      </c>
      <c r="N39" s="118">
        <v>3.1600000000000003E-2</v>
      </c>
      <c r="O39" s="123">
        <v>26475.8</v>
      </c>
      <c r="P39" s="123">
        <v>105.1</v>
      </c>
      <c r="Q39" s="123">
        <v>0</v>
      </c>
      <c r="R39" s="123">
        <v>27.83</v>
      </c>
      <c r="S39" s="118">
        <v>0</v>
      </c>
      <c r="T39" s="118">
        <v>2.5699999999999997E-2</v>
      </c>
      <c r="U39" s="118">
        <v>3.3E-3</v>
      </c>
    </row>
    <row r="40" spans="2:21">
      <c r="B40" s="59" t="s">
        <v>332</v>
      </c>
      <c r="C40" s="88">
        <v>1160878</v>
      </c>
      <c r="D40" s="88" t="s">
        <v>142</v>
      </c>
      <c r="E40" s="88"/>
      <c r="F40" s="88">
        <v>1172</v>
      </c>
      <c r="G40" s="88" t="s">
        <v>510</v>
      </c>
      <c r="H40" s="88" t="s">
        <v>318</v>
      </c>
      <c r="I40" s="88" t="s">
        <v>161</v>
      </c>
      <c r="J40" s="99"/>
      <c r="K40" s="88">
        <v>6.49</v>
      </c>
      <c r="L40" s="88" t="s">
        <v>165</v>
      </c>
      <c r="M40" s="118">
        <v>3.2500000000000001E-2</v>
      </c>
      <c r="N40" s="118">
        <v>2.7000000000000003E-2</v>
      </c>
      <c r="O40" s="123">
        <v>40000</v>
      </c>
      <c r="P40" s="123">
        <v>104.46</v>
      </c>
      <c r="Q40" s="123">
        <v>0</v>
      </c>
      <c r="R40" s="123">
        <v>41.78</v>
      </c>
      <c r="S40" s="118">
        <v>2.0000000000000001E-4</v>
      </c>
      <c r="T40" s="118">
        <v>3.8699999999999998E-2</v>
      </c>
      <c r="U40" s="118">
        <v>5.0000000000000001E-3</v>
      </c>
    </row>
    <row r="41" spans="2:21">
      <c r="B41" s="58" t="s">
        <v>50</v>
      </c>
      <c r="C41" s="86"/>
      <c r="D41" s="86"/>
      <c r="E41" s="86"/>
      <c r="F41" s="86"/>
      <c r="G41" s="86"/>
      <c r="H41" s="86"/>
      <c r="I41" s="86"/>
      <c r="J41" s="95"/>
      <c r="K41" s="86">
        <v>3.41</v>
      </c>
      <c r="L41" s="86"/>
      <c r="M41" s="114"/>
      <c r="N41" s="114">
        <v>3.6299999999999999E-2</v>
      </c>
      <c r="O41" s="89">
        <v>107112</v>
      </c>
      <c r="P41" s="89"/>
      <c r="Q41" s="89"/>
      <c r="R41" s="89">
        <v>102.91</v>
      </c>
      <c r="S41" s="114"/>
      <c r="T41" s="114"/>
      <c r="U41" s="114">
        <v>1.23E-2</v>
      </c>
    </row>
    <row r="42" spans="2:21">
      <c r="B42" s="59" t="s">
        <v>333</v>
      </c>
      <c r="C42" s="88">
        <v>2320174</v>
      </c>
      <c r="D42" s="88" t="s">
        <v>142</v>
      </c>
      <c r="E42" s="88"/>
      <c r="F42" s="88">
        <v>232</v>
      </c>
      <c r="G42" s="88" t="s">
        <v>155</v>
      </c>
      <c r="H42" s="88" t="s">
        <v>301</v>
      </c>
      <c r="I42" s="88" t="s">
        <v>297</v>
      </c>
      <c r="J42" s="99"/>
      <c r="K42" s="88">
        <v>2.82</v>
      </c>
      <c r="L42" s="88" t="s">
        <v>165</v>
      </c>
      <c r="M42" s="118">
        <v>3.49E-2</v>
      </c>
      <c r="N42" s="118">
        <v>3.8800000000000001E-2</v>
      </c>
      <c r="O42" s="123">
        <v>36000</v>
      </c>
      <c r="P42" s="123">
        <v>95.52</v>
      </c>
      <c r="Q42" s="123">
        <v>0</v>
      </c>
      <c r="R42" s="123">
        <v>34.39</v>
      </c>
      <c r="S42" s="118">
        <v>0</v>
      </c>
      <c r="T42" s="118">
        <v>3.1800000000000002E-2</v>
      </c>
      <c r="U42" s="118">
        <v>4.0999999999999995E-3</v>
      </c>
    </row>
    <row r="43" spans="2:21">
      <c r="B43" s="59" t="s">
        <v>334</v>
      </c>
      <c r="C43" s="88">
        <v>1140417</v>
      </c>
      <c r="D43" s="88" t="s">
        <v>142</v>
      </c>
      <c r="E43" s="88"/>
      <c r="F43" s="88">
        <v>1390</v>
      </c>
      <c r="G43" s="88" t="s">
        <v>335</v>
      </c>
      <c r="H43" s="88" t="s">
        <v>312</v>
      </c>
      <c r="I43" s="88" t="s">
        <v>297</v>
      </c>
      <c r="J43" s="99"/>
      <c r="K43" s="88">
        <v>3.72</v>
      </c>
      <c r="L43" s="88" t="s">
        <v>165</v>
      </c>
      <c r="M43" s="118">
        <v>3.9E-2</v>
      </c>
      <c r="N43" s="118">
        <v>3.5400000000000001E-2</v>
      </c>
      <c r="O43" s="123">
        <v>40000</v>
      </c>
      <c r="P43" s="123">
        <v>95.86</v>
      </c>
      <c r="Q43" s="123">
        <v>0</v>
      </c>
      <c r="R43" s="123">
        <v>38.340000000000003</v>
      </c>
      <c r="S43" s="118">
        <v>2.0000000000000001E-4</v>
      </c>
      <c r="T43" s="118">
        <v>3.5499999999999997E-2</v>
      </c>
      <c r="U43" s="118">
        <v>4.5999999999999999E-3</v>
      </c>
    </row>
    <row r="44" spans="2:21">
      <c r="B44" s="59" t="s">
        <v>336</v>
      </c>
      <c r="C44" s="88">
        <v>6270193</v>
      </c>
      <c r="D44" s="88" t="s">
        <v>142</v>
      </c>
      <c r="E44" s="88"/>
      <c r="F44" s="88">
        <v>627</v>
      </c>
      <c r="G44" s="88" t="s">
        <v>175</v>
      </c>
      <c r="H44" s="88" t="s">
        <v>337</v>
      </c>
      <c r="I44" s="88" t="s">
        <v>161</v>
      </c>
      <c r="J44" s="99"/>
      <c r="K44" s="88">
        <v>3.69</v>
      </c>
      <c r="L44" s="88" t="s">
        <v>165</v>
      </c>
      <c r="M44" s="118">
        <v>3.85E-2</v>
      </c>
      <c r="N44" s="118">
        <v>3.4500000000000003E-2</v>
      </c>
      <c r="O44" s="123">
        <v>31112</v>
      </c>
      <c r="P44" s="123">
        <v>96.99</v>
      </c>
      <c r="Q44" s="123">
        <v>0</v>
      </c>
      <c r="R44" s="123">
        <v>30.18</v>
      </c>
      <c r="S44" s="118">
        <v>1E-4</v>
      </c>
      <c r="T44" s="118">
        <v>2.7900000000000001E-2</v>
      </c>
      <c r="U44" s="118">
        <v>3.5999999999999999E-3</v>
      </c>
    </row>
    <row r="45" spans="2:21">
      <c r="B45" s="58" t="s">
        <v>33</v>
      </c>
      <c r="C45" s="86"/>
      <c r="D45" s="86"/>
      <c r="E45" s="86"/>
      <c r="F45" s="86"/>
      <c r="G45" s="86"/>
      <c r="H45" s="86"/>
      <c r="I45" s="86"/>
      <c r="J45" s="95"/>
      <c r="K45" s="86"/>
      <c r="L45" s="86"/>
      <c r="M45" s="114"/>
      <c r="N45" s="114"/>
      <c r="O45" s="89"/>
      <c r="P45" s="89"/>
      <c r="Q45" s="89"/>
      <c r="R45" s="89"/>
      <c r="S45" s="114"/>
      <c r="T45" s="114"/>
      <c r="U45" s="114"/>
    </row>
    <row r="46" spans="2:21">
      <c r="B46" s="59" t="s">
        <v>267</v>
      </c>
      <c r="C46" s="88"/>
      <c r="D46" s="88"/>
      <c r="E46" s="88"/>
      <c r="F46" s="88"/>
      <c r="G46" s="88"/>
      <c r="H46" s="88"/>
      <c r="I46" s="88"/>
      <c r="J46" s="99"/>
      <c r="K46" s="88"/>
      <c r="L46" s="88"/>
      <c r="M46" s="118"/>
      <c r="N46" s="118"/>
      <c r="O46" s="123"/>
      <c r="P46" s="123"/>
      <c r="Q46" s="123"/>
      <c r="R46" s="123"/>
      <c r="S46" s="118"/>
      <c r="T46" s="118">
        <v>0</v>
      </c>
      <c r="U46" s="118"/>
    </row>
    <row r="47" spans="2:21">
      <c r="B47" s="58" t="s">
        <v>231</v>
      </c>
      <c r="C47" s="86"/>
      <c r="D47" s="86"/>
      <c r="E47" s="86"/>
      <c r="F47" s="86"/>
      <c r="G47" s="86"/>
      <c r="H47" s="86"/>
      <c r="I47" s="86"/>
      <c r="J47" s="95"/>
      <c r="K47" s="86"/>
      <c r="L47" s="86"/>
      <c r="M47" s="114"/>
      <c r="N47" s="114"/>
      <c r="O47" s="89"/>
      <c r="P47" s="89"/>
      <c r="Q47" s="89"/>
      <c r="R47" s="89"/>
      <c r="S47" s="114"/>
      <c r="T47" s="114"/>
      <c r="U47" s="114"/>
    </row>
    <row r="48" spans="2:21">
      <c r="B48" s="58" t="s">
        <v>79</v>
      </c>
      <c r="C48" s="86"/>
      <c r="D48" s="86"/>
      <c r="E48" s="86"/>
      <c r="F48" s="86"/>
      <c r="G48" s="86"/>
      <c r="H48" s="86"/>
      <c r="I48" s="86"/>
      <c r="J48" s="95"/>
      <c r="K48" s="86"/>
      <c r="L48" s="86"/>
      <c r="M48" s="114"/>
      <c r="N48" s="114"/>
      <c r="O48" s="89"/>
      <c r="P48" s="89"/>
      <c r="Q48" s="89"/>
      <c r="R48" s="89"/>
      <c r="S48" s="114"/>
      <c r="T48" s="114"/>
      <c r="U48" s="114"/>
    </row>
    <row r="49" spans="2:21">
      <c r="B49" s="59" t="s">
        <v>267</v>
      </c>
      <c r="C49" s="88"/>
      <c r="D49" s="88"/>
      <c r="E49" s="88"/>
      <c r="F49" s="88"/>
      <c r="G49" s="88"/>
      <c r="H49" s="88"/>
      <c r="I49" s="88"/>
      <c r="J49" s="99"/>
      <c r="K49" s="88"/>
      <c r="L49" s="88"/>
      <c r="M49" s="118"/>
      <c r="N49" s="118"/>
      <c r="O49" s="123"/>
      <c r="P49" s="123"/>
      <c r="Q49" s="123"/>
      <c r="R49" s="123"/>
      <c r="S49" s="118"/>
      <c r="T49" s="118">
        <v>0</v>
      </c>
      <c r="U49" s="118"/>
    </row>
    <row r="50" spans="2:21">
      <c r="B50" s="58" t="s">
        <v>78</v>
      </c>
      <c r="C50" s="86"/>
      <c r="D50" s="86"/>
      <c r="E50" s="86"/>
      <c r="F50" s="86"/>
      <c r="G50" s="86"/>
      <c r="H50" s="86"/>
      <c r="I50" s="86"/>
      <c r="J50" s="95"/>
      <c r="K50" s="86"/>
      <c r="L50" s="86"/>
      <c r="M50" s="114"/>
      <c r="N50" s="114"/>
      <c r="O50" s="89"/>
      <c r="P50" s="89"/>
      <c r="Q50" s="89"/>
      <c r="R50" s="89"/>
      <c r="S50" s="114"/>
      <c r="T50" s="114"/>
      <c r="U50" s="114"/>
    </row>
    <row r="51" spans="2:21">
      <c r="B51" s="122" t="s">
        <v>267</v>
      </c>
      <c r="C51" s="88"/>
      <c r="D51" s="88"/>
      <c r="E51" s="88"/>
      <c r="F51" s="88"/>
      <c r="G51" s="88"/>
      <c r="H51" s="88"/>
      <c r="I51" s="88"/>
      <c r="J51" s="99"/>
      <c r="K51" s="88"/>
      <c r="L51" s="88"/>
      <c r="M51" s="118"/>
      <c r="N51" s="118"/>
      <c r="O51" s="123"/>
      <c r="P51" s="123"/>
      <c r="Q51" s="123"/>
      <c r="R51" s="123"/>
      <c r="S51" s="118"/>
      <c r="T51" s="118">
        <v>0</v>
      </c>
      <c r="U51" s="118"/>
    </row>
    <row r="52" spans="2:21">
      <c r="B52" s="120" t="s">
        <v>249</v>
      </c>
      <c r="C52" s="1"/>
      <c r="D52" s="1"/>
      <c r="E52" s="1"/>
      <c r="F52" s="1"/>
    </row>
    <row r="53" spans="2:21">
      <c r="B53" s="120" t="s">
        <v>133</v>
      </c>
      <c r="C53" s="1"/>
      <c r="D53" s="1"/>
      <c r="E53" s="1"/>
      <c r="F53" s="1"/>
    </row>
    <row r="54" spans="2:21">
      <c r="B54" s="120" t="s">
        <v>245</v>
      </c>
      <c r="C54" s="1"/>
      <c r="D54" s="1"/>
      <c r="E54" s="1"/>
      <c r="F54" s="1"/>
    </row>
    <row r="55" spans="2:21">
      <c r="B55" s="120" t="s">
        <v>246</v>
      </c>
      <c r="C55" s="1"/>
      <c r="D55" s="1"/>
      <c r="E55" s="1"/>
      <c r="F55" s="1"/>
    </row>
    <row r="56" spans="2:21">
      <c r="B56" s="109" t="s">
        <v>247</v>
      </c>
      <c r="C56" s="1"/>
      <c r="D56" s="1"/>
      <c r="E56" s="1"/>
      <c r="F56" s="1"/>
    </row>
    <row r="57" spans="2:21">
      <c r="B57" s="134" t="s">
        <v>256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7:U57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56 I58:I828">
      <formula1>$BM$7:$BM$10</formula1>
    </dataValidation>
    <dataValidation type="list" allowBlank="1" showInputMessage="1" showErrorMessage="1" sqref="E38:E56 E58:E822">
      <formula1>$BI$7:$BI$24</formula1>
    </dataValidation>
    <dataValidation type="list" allowBlank="1" showInputMessage="1" showErrorMessage="1" sqref="L38:L56 L58:L828">
      <formula1>$BN$7:$BN$20</formula1>
    </dataValidation>
    <dataValidation type="list" allowBlank="1" showInputMessage="1" showErrorMessage="1" sqref="G58:G555 G38:G39 G41:G56">
      <formula1>$BK$7:$BK$29</formula1>
    </dataValidation>
    <dataValidation allowBlank="1" showInputMessage="1" showErrorMessage="1" sqref="B54 B56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K37" workbookViewId="0">
      <selection activeCell="P51" sqref="P51:P5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1.5703125" style="2" customWidth="1"/>
    <col min="4" max="4" width="15.42578125" style="2" customWidth="1"/>
    <col min="5" max="5" width="20.7109375" style="2" customWidth="1"/>
    <col min="6" max="6" width="12.140625" style="2" customWidth="1"/>
    <col min="7" max="7" width="43.28515625" style="2" bestFit="1" customWidth="1"/>
    <col min="8" max="8" width="16" style="1" customWidth="1"/>
    <col min="9" max="9" width="19.42578125" style="1" customWidth="1"/>
    <col min="10" max="10" width="17.28515625" style="1" customWidth="1"/>
    <col min="11" max="11" width="15.140625" style="1" customWidth="1"/>
    <col min="12" max="12" width="18.7109375" style="1" customWidth="1"/>
    <col min="13" max="13" width="15" style="1" customWidth="1"/>
    <col min="14" max="14" width="11.140625" style="1" customWidth="1"/>
    <col min="15" max="15" width="18.42578125" style="1" customWidth="1"/>
    <col min="16" max="16" width="18.85546875" style="1" bestFit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104626.42</v>
      </c>
      <c r="J11" s="82"/>
      <c r="K11" s="82">
        <v>0.29099999999999998</v>
      </c>
      <c r="L11" s="82">
        <v>1127.8</v>
      </c>
      <c r="M11" s="113"/>
      <c r="N11" s="113"/>
      <c r="O11" s="113">
        <v>0.13500000000000001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9">
        <v>102154</v>
      </c>
      <c r="J12" s="89"/>
      <c r="K12" s="89">
        <v>6.8000000000000005E-2</v>
      </c>
      <c r="L12" s="89">
        <v>431.94</v>
      </c>
      <c r="M12" s="114"/>
      <c r="N12" s="114"/>
      <c r="O12" s="114">
        <v>5.1699999999999996E-2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9">
        <v>3683</v>
      </c>
      <c r="J13" s="89"/>
      <c r="K13" s="89">
        <v>6.8000000000000005E-2</v>
      </c>
      <c r="L13" s="89">
        <v>162.99</v>
      </c>
      <c r="M13" s="114"/>
      <c r="N13" s="114"/>
      <c r="O13" s="114">
        <v>1.95E-2</v>
      </c>
    </row>
    <row r="14" spans="2:62" customFormat="1" ht="15.75">
      <c r="B14" s="59" t="s">
        <v>338</v>
      </c>
      <c r="C14" s="88">
        <v>585018</v>
      </c>
      <c r="D14" s="88" t="s">
        <v>142</v>
      </c>
      <c r="E14" s="88"/>
      <c r="F14" s="88">
        <v>585</v>
      </c>
      <c r="G14" s="88" t="s">
        <v>305</v>
      </c>
      <c r="H14" s="88" t="s">
        <v>165</v>
      </c>
      <c r="I14" s="123">
        <v>392</v>
      </c>
      <c r="J14" s="123">
        <v>2695</v>
      </c>
      <c r="K14" s="123">
        <v>0</v>
      </c>
      <c r="L14" s="123">
        <v>10.56</v>
      </c>
      <c r="M14" s="118">
        <v>0</v>
      </c>
      <c r="N14" s="118">
        <v>9.3999999999999986E-3</v>
      </c>
      <c r="O14" s="118">
        <v>1.2999999999999999E-3</v>
      </c>
    </row>
    <row r="15" spans="2:62" customFormat="1" ht="15.75">
      <c r="B15" s="59" t="s">
        <v>512</v>
      </c>
      <c r="C15" s="88">
        <v>1081942</v>
      </c>
      <c r="D15" s="88" t="s">
        <v>142</v>
      </c>
      <c r="E15" s="88"/>
      <c r="F15" s="88">
        <v>1068</v>
      </c>
      <c r="G15" s="88" t="s">
        <v>511</v>
      </c>
      <c r="H15" s="88" t="s">
        <v>165</v>
      </c>
      <c r="I15" s="123">
        <v>738</v>
      </c>
      <c r="J15" s="123">
        <v>1589</v>
      </c>
      <c r="K15" s="123">
        <v>0</v>
      </c>
      <c r="L15" s="123">
        <v>11.73</v>
      </c>
      <c r="M15" s="118">
        <v>0</v>
      </c>
      <c r="N15" s="118">
        <v>1.04E-2</v>
      </c>
      <c r="O15" s="118">
        <v>1.4000000000000002E-3</v>
      </c>
    </row>
    <row r="16" spans="2:62" customFormat="1" ht="15.75">
      <c r="B16" s="59" t="s">
        <v>339</v>
      </c>
      <c r="C16" s="88">
        <v>604611</v>
      </c>
      <c r="D16" s="88" t="s">
        <v>142</v>
      </c>
      <c r="E16" s="88"/>
      <c r="F16" s="88">
        <v>604</v>
      </c>
      <c r="G16" s="88" t="s">
        <v>295</v>
      </c>
      <c r="H16" s="88" t="s">
        <v>165</v>
      </c>
      <c r="I16" s="123">
        <v>602</v>
      </c>
      <c r="J16" s="123">
        <v>2514</v>
      </c>
      <c r="K16" s="123">
        <v>0</v>
      </c>
      <c r="L16" s="123">
        <v>15.13</v>
      </c>
      <c r="M16" s="118">
        <v>0</v>
      </c>
      <c r="N16" s="118">
        <v>1.34E-2</v>
      </c>
      <c r="O16" s="118">
        <v>1.8E-3</v>
      </c>
    </row>
    <row r="17" spans="2:15" customFormat="1" ht="15.75">
      <c r="B17" s="59" t="s">
        <v>340</v>
      </c>
      <c r="C17" s="88">
        <v>662577</v>
      </c>
      <c r="D17" s="88" t="s">
        <v>142</v>
      </c>
      <c r="E17" s="88"/>
      <c r="F17" s="88">
        <v>662</v>
      </c>
      <c r="G17" s="88" t="s">
        <v>295</v>
      </c>
      <c r="H17" s="88" t="s">
        <v>165</v>
      </c>
      <c r="I17" s="123">
        <v>1443</v>
      </c>
      <c r="J17" s="123">
        <v>2865</v>
      </c>
      <c r="K17" s="123">
        <v>0</v>
      </c>
      <c r="L17" s="123">
        <v>41.34</v>
      </c>
      <c r="M17" s="118">
        <v>0</v>
      </c>
      <c r="N17" s="118">
        <v>3.6699999999999997E-2</v>
      </c>
      <c r="O17" s="118">
        <v>4.8999999999999998E-3</v>
      </c>
    </row>
    <row r="18" spans="2:15" customFormat="1" ht="15.75">
      <c r="B18" s="59" t="s">
        <v>341</v>
      </c>
      <c r="C18" s="88">
        <v>1081124</v>
      </c>
      <c r="D18" s="88" t="s">
        <v>142</v>
      </c>
      <c r="E18" s="88"/>
      <c r="F18" s="88">
        <v>1040</v>
      </c>
      <c r="G18" s="88" t="s">
        <v>514</v>
      </c>
      <c r="H18" s="88" t="s">
        <v>165</v>
      </c>
      <c r="I18" s="123">
        <v>45</v>
      </c>
      <c r="J18" s="123">
        <v>53760</v>
      </c>
      <c r="K18" s="123">
        <v>6.8000000000000005E-2</v>
      </c>
      <c r="L18" s="123">
        <v>24.26</v>
      </c>
      <c r="M18" s="118">
        <v>0</v>
      </c>
      <c r="N18" s="118">
        <v>2.1499999999999998E-2</v>
      </c>
      <c r="O18" s="118">
        <v>2.8999999999999998E-3</v>
      </c>
    </row>
    <row r="19" spans="2:15" customFormat="1" ht="15.75">
      <c r="B19" s="59" t="s">
        <v>342</v>
      </c>
      <c r="C19" s="88">
        <v>629014</v>
      </c>
      <c r="D19" s="88" t="s">
        <v>142</v>
      </c>
      <c r="E19" s="88"/>
      <c r="F19" s="88">
        <v>629</v>
      </c>
      <c r="G19" s="88" t="s">
        <v>343</v>
      </c>
      <c r="H19" s="88" t="s">
        <v>165</v>
      </c>
      <c r="I19" s="123">
        <v>375</v>
      </c>
      <c r="J19" s="123">
        <v>3421</v>
      </c>
      <c r="K19" s="123">
        <v>0</v>
      </c>
      <c r="L19" s="123">
        <v>12.83</v>
      </c>
      <c r="M19" s="118">
        <v>0</v>
      </c>
      <c r="N19" s="118">
        <v>1.1399999999999999E-2</v>
      </c>
      <c r="O19" s="118">
        <v>1.5E-3</v>
      </c>
    </row>
    <row r="20" spans="2:15" customFormat="1" ht="15.75">
      <c r="B20" s="59" t="s">
        <v>344</v>
      </c>
      <c r="C20" s="88">
        <v>273011</v>
      </c>
      <c r="D20" s="88" t="s">
        <v>142</v>
      </c>
      <c r="E20" s="88"/>
      <c r="F20" s="88">
        <v>273</v>
      </c>
      <c r="G20" s="88" t="s">
        <v>179</v>
      </c>
      <c r="H20" s="88" t="s">
        <v>165</v>
      </c>
      <c r="I20" s="123">
        <v>88</v>
      </c>
      <c r="J20" s="123">
        <v>53560</v>
      </c>
      <c r="K20" s="123">
        <v>0</v>
      </c>
      <c r="L20" s="123">
        <v>47.13</v>
      </c>
      <c r="M20" s="118">
        <v>0</v>
      </c>
      <c r="N20" s="118">
        <v>4.1799999999999997E-2</v>
      </c>
      <c r="O20" s="118">
        <v>5.6000000000000008E-3</v>
      </c>
    </row>
    <row r="21" spans="2:15" customFormat="1" ht="15.75">
      <c r="B21" s="58" t="s">
        <v>29</v>
      </c>
      <c r="C21" s="86"/>
      <c r="D21" s="86"/>
      <c r="E21" s="86"/>
      <c r="F21" s="86"/>
      <c r="G21" s="86"/>
      <c r="H21" s="86"/>
      <c r="I21" s="89">
        <v>13353</v>
      </c>
      <c r="J21" s="89"/>
      <c r="K21" s="89"/>
      <c r="L21" s="89">
        <v>194.04</v>
      </c>
      <c r="M21" s="114"/>
      <c r="N21" s="114"/>
      <c r="O21" s="114">
        <v>2.3199999999999998E-2</v>
      </c>
    </row>
    <row r="22" spans="2:15" customFormat="1" ht="15.75">
      <c r="B22" s="59" t="s">
        <v>345</v>
      </c>
      <c r="C22" s="88">
        <v>715011</v>
      </c>
      <c r="D22" s="88" t="s">
        <v>142</v>
      </c>
      <c r="E22" s="88"/>
      <c r="F22" s="88">
        <v>715</v>
      </c>
      <c r="G22" s="88" t="s">
        <v>511</v>
      </c>
      <c r="H22" s="88" t="s">
        <v>165</v>
      </c>
      <c r="I22" s="123">
        <v>1309</v>
      </c>
      <c r="J22" s="123">
        <v>700.4</v>
      </c>
      <c r="K22" s="123">
        <v>0</v>
      </c>
      <c r="L22" s="123">
        <v>9.17</v>
      </c>
      <c r="M22" s="118">
        <v>0</v>
      </c>
      <c r="N22" s="118">
        <v>8.1000000000000013E-3</v>
      </c>
      <c r="O22" s="118">
        <v>1.1000000000000001E-3</v>
      </c>
    </row>
    <row r="23" spans="2:15" customFormat="1" ht="15.75">
      <c r="B23" s="59" t="s">
        <v>346</v>
      </c>
      <c r="C23" s="88">
        <v>251017</v>
      </c>
      <c r="D23" s="88" t="s">
        <v>142</v>
      </c>
      <c r="E23" s="88"/>
      <c r="F23" s="88">
        <v>251</v>
      </c>
      <c r="G23" s="88" t="s">
        <v>509</v>
      </c>
      <c r="H23" s="88" t="s">
        <v>165</v>
      </c>
      <c r="I23" s="123">
        <v>337</v>
      </c>
      <c r="J23" s="123">
        <v>2208</v>
      </c>
      <c r="K23" s="123">
        <v>0</v>
      </c>
      <c r="L23" s="123">
        <v>7.44</v>
      </c>
      <c r="M23" s="118">
        <v>0</v>
      </c>
      <c r="N23" s="118">
        <v>6.6E-3</v>
      </c>
      <c r="O23" s="118">
        <v>8.9999999999999998E-4</v>
      </c>
    </row>
    <row r="24" spans="2:15" customFormat="1" ht="15.75">
      <c r="B24" s="59" t="s">
        <v>347</v>
      </c>
      <c r="C24" s="88">
        <v>226019</v>
      </c>
      <c r="D24" s="88" t="s">
        <v>142</v>
      </c>
      <c r="E24" s="88"/>
      <c r="F24" s="88">
        <v>226</v>
      </c>
      <c r="G24" s="88" t="s">
        <v>509</v>
      </c>
      <c r="H24" s="88" t="s">
        <v>165</v>
      </c>
      <c r="I24" s="123">
        <v>1830</v>
      </c>
      <c r="J24" s="123">
        <v>943</v>
      </c>
      <c r="K24" s="123">
        <v>0</v>
      </c>
      <c r="L24" s="123">
        <v>17.260000000000002</v>
      </c>
      <c r="M24" s="118">
        <v>0</v>
      </c>
      <c r="N24" s="118">
        <v>1.5300000000000001E-2</v>
      </c>
      <c r="O24" s="118">
        <v>2.0999999999999999E-3</v>
      </c>
    </row>
    <row r="25" spans="2:15" customFormat="1" ht="15.75">
      <c r="B25" s="59" t="s">
        <v>348</v>
      </c>
      <c r="C25" s="88">
        <v>1109644</v>
      </c>
      <c r="D25" s="88" t="s">
        <v>142</v>
      </c>
      <c r="E25" s="88"/>
      <c r="F25" s="88">
        <v>1514</v>
      </c>
      <c r="G25" s="88" t="s">
        <v>509</v>
      </c>
      <c r="H25" s="88" t="s">
        <v>165</v>
      </c>
      <c r="I25" s="123">
        <v>794</v>
      </c>
      <c r="J25" s="123">
        <v>1013</v>
      </c>
      <c r="K25" s="123">
        <v>0</v>
      </c>
      <c r="L25" s="123">
        <v>8.0399999999999991</v>
      </c>
      <c r="M25" s="118">
        <v>0</v>
      </c>
      <c r="N25" s="118">
        <v>7.0999999999999995E-3</v>
      </c>
      <c r="O25" s="118">
        <v>1E-3</v>
      </c>
    </row>
    <row r="26" spans="2:15" customFormat="1" ht="15.75">
      <c r="B26" s="59" t="s">
        <v>349</v>
      </c>
      <c r="C26" s="88">
        <v>1098920</v>
      </c>
      <c r="D26" s="88" t="s">
        <v>142</v>
      </c>
      <c r="E26" s="88"/>
      <c r="F26" s="88">
        <v>1357</v>
      </c>
      <c r="G26" s="88" t="s">
        <v>509</v>
      </c>
      <c r="H26" s="88" t="s">
        <v>165</v>
      </c>
      <c r="I26" s="123">
        <v>3911</v>
      </c>
      <c r="J26" s="123">
        <v>2064</v>
      </c>
      <c r="K26" s="123">
        <v>0</v>
      </c>
      <c r="L26" s="123">
        <v>80.72</v>
      </c>
      <c r="M26" s="118">
        <v>0</v>
      </c>
      <c r="N26" s="118">
        <v>7.1599999999999997E-2</v>
      </c>
      <c r="O26" s="118">
        <v>9.7000000000000003E-3</v>
      </c>
    </row>
    <row r="27" spans="2:15" customFormat="1" ht="15.75">
      <c r="B27" s="59" t="s">
        <v>350</v>
      </c>
      <c r="C27" s="88">
        <v>445015</v>
      </c>
      <c r="D27" s="88" t="s">
        <v>142</v>
      </c>
      <c r="E27" s="88"/>
      <c r="F27" s="88">
        <v>445</v>
      </c>
      <c r="G27" s="88" t="s">
        <v>351</v>
      </c>
      <c r="H27" s="88" t="s">
        <v>165</v>
      </c>
      <c r="I27" s="123">
        <v>82</v>
      </c>
      <c r="J27" s="123">
        <v>6951</v>
      </c>
      <c r="K27" s="123">
        <v>0</v>
      </c>
      <c r="L27" s="123">
        <v>5.7</v>
      </c>
      <c r="M27" s="118">
        <v>0</v>
      </c>
      <c r="N27" s="118">
        <v>5.1000000000000004E-3</v>
      </c>
      <c r="O27" s="118">
        <v>7.000000000000001E-4</v>
      </c>
    </row>
    <row r="28" spans="2:15" customFormat="1" ht="15.75">
      <c r="B28" s="59" t="s">
        <v>352</v>
      </c>
      <c r="C28" s="88">
        <v>1157403</v>
      </c>
      <c r="D28" s="88" t="s">
        <v>142</v>
      </c>
      <c r="E28" s="88"/>
      <c r="F28" s="88">
        <v>1773</v>
      </c>
      <c r="G28" s="88" t="s">
        <v>353</v>
      </c>
      <c r="H28" s="88" t="s">
        <v>165</v>
      </c>
      <c r="I28" s="123">
        <v>5090</v>
      </c>
      <c r="J28" s="123">
        <v>1291</v>
      </c>
      <c r="K28" s="123">
        <v>0</v>
      </c>
      <c r="L28" s="123">
        <v>65.709999999999994</v>
      </c>
      <c r="M28" s="118">
        <v>0</v>
      </c>
      <c r="N28" s="118">
        <v>5.8299999999999998E-2</v>
      </c>
      <c r="O28" s="118">
        <v>7.9000000000000008E-3</v>
      </c>
    </row>
    <row r="29" spans="2:15" customFormat="1" ht="15.75">
      <c r="B29" s="58" t="s">
        <v>28</v>
      </c>
      <c r="C29" s="86"/>
      <c r="D29" s="86"/>
      <c r="E29" s="86"/>
      <c r="F29" s="86"/>
      <c r="G29" s="86"/>
      <c r="H29" s="86"/>
      <c r="I29" s="89">
        <v>85118</v>
      </c>
      <c r="J29" s="89"/>
      <c r="K29" s="89"/>
      <c r="L29" s="89">
        <v>74.900000000000006</v>
      </c>
      <c r="M29" s="114"/>
      <c r="N29" s="114"/>
      <c r="O29" s="114">
        <v>9.0000000000000011E-3</v>
      </c>
    </row>
    <row r="30" spans="2:15" customFormat="1" ht="15.75">
      <c r="B30" s="59" t="s">
        <v>354</v>
      </c>
      <c r="C30" s="88">
        <v>1156926</v>
      </c>
      <c r="D30" s="88" t="s">
        <v>142</v>
      </c>
      <c r="E30" s="88"/>
      <c r="F30" s="88">
        <v>1769</v>
      </c>
      <c r="G30" s="88" t="s">
        <v>515</v>
      </c>
      <c r="H30" s="88" t="s">
        <v>165</v>
      </c>
      <c r="I30" s="123">
        <v>85118</v>
      </c>
      <c r="J30" s="123">
        <v>88</v>
      </c>
      <c r="K30" s="123">
        <v>0</v>
      </c>
      <c r="L30" s="123">
        <v>74.900000000000006</v>
      </c>
      <c r="M30" s="118">
        <v>1E-4</v>
      </c>
      <c r="N30" s="118">
        <v>6.6400000000000001E-2</v>
      </c>
      <c r="O30" s="118">
        <v>9.0000000000000011E-3</v>
      </c>
    </row>
    <row r="31" spans="2:15" customFormat="1" ht="15.75">
      <c r="B31" s="58" t="s">
        <v>69</v>
      </c>
      <c r="C31" s="86"/>
      <c r="D31" s="86"/>
      <c r="E31" s="86"/>
      <c r="F31" s="86"/>
      <c r="G31" s="86"/>
      <c r="H31" s="86"/>
      <c r="I31" s="89"/>
      <c r="J31" s="89"/>
      <c r="K31" s="89"/>
      <c r="L31" s="89"/>
      <c r="M31" s="114"/>
      <c r="N31" s="114"/>
      <c r="O31" s="114"/>
    </row>
    <row r="32" spans="2:15" customFormat="1" ht="15.75">
      <c r="B32" s="59" t="s">
        <v>267</v>
      </c>
      <c r="C32" s="88"/>
      <c r="D32" s="88"/>
      <c r="E32" s="88"/>
      <c r="F32" s="88"/>
      <c r="G32" s="88"/>
      <c r="H32" s="88"/>
      <c r="I32" s="123"/>
      <c r="J32" s="123"/>
      <c r="K32" s="123"/>
      <c r="L32" s="123"/>
      <c r="M32" s="118"/>
      <c r="N32" s="118">
        <v>0</v>
      </c>
      <c r="O32" s="118"/>
    </row>
    <row r="33" spans="2:15" customFormat="1" ht="15.75">
      <c r="B33" s="59" t="s">
        <v>267</v>
      </c>
      <c r="C33" s="88"/>
      <c r="D33" s="88"/>
      <c r="E33" s="88"/>
      <c r="F33" s="88"/>
      <c r="G33" s="88"/>
      <c r="H33" s="88"/>
      <c r="I33" s="123"/>
      <c r="J33" s="123"/>
      <c r="K33" s="123"/>
      <c r="L33" s="123"/>
      <c r="M33" s="118"/>
      <c r="N33" s="118">
        <v>0</v>
      </c>
      <c r="O33" s="118"/>
    </row>
    <row r="34" spans="2:15" customFormat="1" ht="15.75">
      <c r="B34" s="59" t="s">
        <v>267</v>
      </c>
      <c r="C34" s="88"/>
      <c r="D34" s="88"/>
      <c r="E34" s="88"/>
      <c r="F34" s="88"/>
      <c r="G34" s="88"/>
      <c r="H34" s="88"/>
      <c r="I34" s="123"/>
      <c r="J34" s="123"/>
      <c r="K34" s="123"/>
      <c r="L34" s="123"/>
      <c r="M34" s="118"/>
      <c r="N34" s="118">
        <v>0</v>
      </c>
      <c r="O34" s="118"/>
    </row>
    <row r="35" spans="2:15" customFormat="1" ht="15.75">
      <c r="B35" s="58" t="s">
        <v>231</v>
      </c>
      <c r="C35" s="86"/>
      <c r="D35" s="86"/>
      <c r="E35" s="86"/>
      <c r="F35" s="86"/>
      <c r="G35" s="86"/>
      <c r="H35" s="86"/>
      <c r="I35" s="89">
        <v>2472.42</v>
      </c>
      <c r="J35" s="89"/>
      <c r="K35" s="89">
        <v>0.223</v>
      </c>
      <c r="L35" s="89">
        <v>695.86</v>
      </c>
      <c r="M35" s="114"/>
      <c r="N35" s="114"/>
      <c r="O35" s="114">
        <v>8.3299999999999999E-2</v>
      </c>
    </row>
    <row r="36" spans="2:15" customFormat="1" ht="15.75">
      <c r="B36" s="58" t="s">
        <v>79</v>
      </c>
      <c r="C36" s="86"/>
      <c r="D36" s="86"/>
      <c r="E36" s="86"/>
      <c r="F36" s="86"/>
      <c r="G36" s="86"/>
      <c r="H36" s="86"/>
      <c r="I36" s="89">
        <v>699.92</v>
      </c>
      <c r="J36" s="89"/>
      <c r="K36" s="89"/>
      <c r="L36" s="89">
        <v>104.39</v>
      </c>
      <c r="M36" s="114"/>
      <c r="N36" s="114"/>
      <c r="O36" s="114">
        <v>1.2500000000000001E-2</v>
      </c>
    </row>
    <row r="37" spans="2:15">
      <c r="B37" s="59" t="s">
        <v>355</v>
      </c>
      <c r="C37" s="88" t="s">
        <v>356</v>
      </c>
      <c r="D37" s="88" t="s">
        <v>357</v>
      </c>
      <c r="E37" s="88" t="s">
        <v>358</v>
      </c>
      <c r="F37" s="88"/>
      <c r="G37" s="88" t="s">
        <v>519</v>
      </c>
      <c r="H37" s="88" t="s">
        <v>164</v>
      </c>
      <c r="I37" s="123">
        <v>425.67</v>
      </c>
      <c r="J37" s="123">
        <v>980</v>
      </c>
      <c r="K37" s="123">
        <v>0</v>
      </c>
      <c r="L37" s="123">
        <v>14.42</v>
      </c>
      <c r="M37" s="118">
        <v>0</v>
      </c>
      <c r="N37" s="118">
        <v>1.2800000000000001E-2</v>
      </c>
      <c r="O37" s="118">
        <v>1.7000000000000001E-3</v>
      </c>
    </row>
    <row r="38" spans="2:15">
      <c r="B38" s="59" t="s">
        <v>359</v>
      </c>
      <c r="C38" s="88" t="s">
        <v>360</v>
      </c>
      <c r="D38" s="88" t="s">
        <v>361</v>
      </c>
      <c r="E38" s="88" t="s">
        <v>358</v>
      </c>
      <c r="F38" s="88"/>
      <c r="G38" s="88" t="s">
        <v>362</v>
      </c>
      <c r="H38" s="88" t="s">
        <v>164</v>
      </c>
      <c r="I38" s="123">
        <v>78.5</v>
      </c>
      <c r="J38" s="123">
        <v>11096</v>
      </c>
      <c r="K38" s="123">
        <v>0</v>
      </c>
      <c r="L38" s="123">
        <v>30.1</v>
      </c>
      <c r="M38" s="118">
        <v>0</v>
      </c>
      <c r="N38" s="118">
        <v>2.6699999999999998E-2</v>
      </c>
      <c r="O38" s="118">
        <v>3.5999999999999999E-3</v>
      </c>
    </row>
    <row r="39" spans="2:15">
      <c r="B39" s="59" t="s">
        <v>363</v>
      </c>
      <c r="C39" s="88" t="s">
        <v>364</v>
      </c>
      <c r="D39" s="88" t="s">
        <v>361</v>
      </c>
      <c r="E39" s="88" t="s">
        <v>358</v>
      </c>
      <c r="F39" s="88"/>
      <c r="G39" s="88" t="s">
        <v>516</v>
      </c>
      <c r="H39" s="88" t="s">
        <v>164</v>
      </c>
      <c r="I39" s="123">
        <v>146.5</v>
      </c>
      <c r="J39" s="123">
        <v>11718</v>
      </c>
      <c r="K39" s="123">
        <v>0</v>
      </c>
      <c r="L39" s="123">
        <v>59.33</v>
      </c>
      <c r="M39" s="118">
        <v>0</v>
      </c>
      <c r="N39" s="118">
        <v>5.2600000000000001E-2</v>
      </c>
      <c r="O39" s="118">
        <v>7.0999999999999995E-3</v>
      </c>
    </row>
    <row r="40" spans="2:15">
      <c r="B40" s="59" t="s">
        <v>365</v>
      </c>
      <c r="C40" s="88" t="s">
        <v>366</v>
      </c>
      <c r="D40" s="88" t="s">
        <v>357</v>
      </c>
      <c r="E40" s="88" t="s">
        <v>358</v>
      </c>
      <c r="F40" s="88"/>
      <c r="G40" s="88" t="s">
        <v>178</v>
      </c>
      <c r="H40" s="88" t="s">
        <v>164</v>
      </c>
      <c r="I40" s="123">
        <v>49.25</v>
      </c>
      <c r="J40" s="123">
        <v>315</v>
      </c>
      <c r="K40" s="123">
        <v>0</v>
      </c>
      <c r="L40" s="123">
        <v>0.54</v>
      </c>
      <c r="M40" s="118">
        <v>0</v>
      </c>
      <c r="N40" s="118">
        <v>5.0000000000000001E-4</v>
      </c>
      <c r="O40" s="118">
        <v>1E-4</v>
      </c>
    </row>
    <row r="41" spans="2:15">
      <c r="B41" s="58" t="s">
        <v>78</v>
      </c>
      <c r="C41" s="86"/>
      <c r="D41" s="86"/>
      <c r="E41" s="86"/>
      <c r="F41" s="86"/>
      <c r="G41" s="86"/>
      <c r="H41" s="86"/>
      <c r="I41" s="89">
        <v>1772.5</v>
      </c>
      <c r="J41" s="89"/>
      <c r="K41" s="89">
        <v>0.223</v>
      </c>
      <c r="L41" s="89">
        <v>591.47</v>
      </c>
      <c r="M41" s="114"/>
      <c r="N41" s="114"/>
      <c r="O41" s="114">
        <v>7.0800000000000002E-2</v>
      </c>
    </row>
    <row r="42" spans="2:15">
      <c r="B42" s="59" t="s">
        <v>503</v>
      </c>
      <c r="C42" s="88" t="s">
        <v>504</v>
      </c>
      <c r="D42" s="88" t="s">
        <v>357</v>
      </c>
      <c r="E42" s="88" t="s">
        <v>358</v>
      </c>
      <c r="F42" s="88"/>
      <c r="G42" s="88" t="s">
        <v>412</v>
      </c>
      <c r="H42" s="88" t="s">
        <v>164</v>
      </c>
      <c r="I42" s="123">
        <v>0</v>
      </c>
      <c r="J42" s="123">
        <v>0</v>
      </c>
      <c r="K42" s="123">
        <v>0.13700000000000001</v>
      </c>
      <c r="L42" s="123">
        <v>0.14000000000000001</v>
      </c>
      <c r="M42" s="118">
        <v>0</v>
      </c>
      <c r="N42" s="118">
        <v>1E-4</v>
      </c>
      <c r="O42" s="118">
        <v>0</v>
      </c>
    </row>
    <row r="43" spans="2:15">
      <c r="B43" s="59" t="s">
        <v>367</v>
      </c>
      <c r="C43" s="88" t="s">
        <v>368</v>
      </c>
      <c r="D43" s="88" t="s">
        <v>357</v>
      </c>
      <c r="E43" s="88" t="s">
        <v>358</v>
      </c>
      <c r="F43" s="88"/>
      <c r="G43" s="88" t="s">
        <v>369</v>
      </c>
      <c r="H43" s="88" t="s">
        <v>164</v>
      </c>
      <c r="I43" s="123">
        <v>15</v>
      </c>
      <c r="J43" s="123">
        <v>22993</v>
      </c>
      <c r="K43" s="123">
        <v>0</v>
      </c>
      <c r="L43" s="123">
        <v>11.92</v>
      </c>
      <c r="M43" s="118">
        <v>0</v>
      </c>
      <c r="N43" s="118">
        <v>1.06E-2</v>
      </c>
      <c r="O43" s="118">
        <v>1.4000000000000002E-3</v>
      </c>
    </row>
    <row r="44" spans="2:15">
      <c r="B44" s="59" t="s">
        <v>370</v>
      </c>
      <c r="C44" s="88" t="s">
        <v>371</v>
      </c>
      <c r="D44" s="88" t="s">
        <v>357</v>
      </c>
      <c r="E44" s="88" t="s">
        <v>358</v>
      </c>
      <c r="F44" s="88"/>
      <c r="G44" s="88" t="s">
        <v>372</v>
      </c>
      <c r="H44" s="88" t="s">
        <v>164</v>
      </c>
      <c r="I44" s="123">
        <v>25</v>
      </c>
      <c r="J44" s="123">
        <v>32576</v>
      </c>
      <c r="K44" s="123">
        <v>0</v>
      </c>
      <c r="L44" s="123">
        <v>28.15</v>
      </c>
      <c r="M44" s="118">
        <v>0</v>
      </c>
      <c r="N44" s="118">
        <v>2.5000000000000001E-2</v>
      </c>
      <c r="O44" s="118">
        <v>3.4000000000000002E-3</v>
      </c>
    </row>
    <row r="45" spans="2:15">
      <c r="B45" s="59" t="s">
        <v>373</v>
      </c>
      <c r="C45" s="88" t="s">
        <v>374</v>
      </c>
      <c r="D45" s="88" t="s">
        <v>357</v>
      </c>
      <c r="E45" s="88" t="s">
        <v>358</v>
      </c>
      <c r="F45" s="88"/>
      <c r="G45" s="88" t="s">
        <v>518</v>
      </c>
      <c r="H45" s="88" t="s">
        <v>164</v>
      </c>
      <c r="I45" s="123">
        <v>8</v>
      </c>
      <c r="J45" s="123">
        <v>21210</v>
      </c>
      <c r="K45" s="123">
        <v>0</v>
      </c>
      <c r="L45" s="123">
        <v>5.86</v>
      </c>
      <c r="M45" s="118">
        <v>0</v>
      </c>
      <c r="N45" s="118">
        <v>5.1999999999999998E-3</v>
      </c>
      <c r="O45" s="118">
        <v>7.000000000000001E-4</v>
      </c>
    </row>
    <row r="46" spans="2:15">
      <c r="B46" s="59" t="s">
        <v>375</v>
      </c>
      <c r="C46" s="88" t="s">
        <v>376</v>
      </c>
      <c r="D46" s="88" t="s">
        <v>357</v>
      </c>
      <c r="E46" s="88" t="s">
        <v>358</v>
      </c>
      <c r="F46" s="88"/>
      <c r="G46" s="88" t="s">
        <v>518</v>
      </c>
      <c r="H46" s="88" t="s">
        <v>164</v>
      </c>
      <c r="I46" s="123">
        <v>34.5</v>
      </c>
      <c r="J46" s="123">
        <v>19761</v>
      </c>
      <c r="K46" s="123">
        <v>0</v>
      </c>
      <c r="L46" s="123">
        <v>23.56</v>
      </c>
      <c r="M46" s="118">
        <v>0</v>
      </c>
      <c r="N46" s="118">
        <v>2.0899999999999998E-2</v>
      </c>
      <c r="O46" s="118">
        <v>2.8000000000000004E-3</v>
      </c>
    </row>
    <row r="47" spans="2:15">
      <c r="B47" s="59" t="s">
        <v>377</v>
      </c>
      <c r="C47" s="88" t="s">
        <v>378</v>
      </c>
      <c r="D47" s="88" t="s">
        <v>357</v>
      </c>
      <c r="E47" s="88" t="s">
        <v>358</v>
      </c>
      <c r="F47" s="88"/>
      <c r="G47" s="88" t="s">
        <v>518</v>
      </c>
      <c r="H47" s="88" t="s">
        <v>164</v>
      </c>
      <c r="I47" s="123">
        <v>49</v>
      </c>
      <c r="J47" s="123">
        <v>10131</v>
      </c>
      <c r="K47" s="123">
        <v>2.1999999999999999E-2</v>
      </c>
      <c r="L47" s="123">
        <v>17.18</v>
      </c>
      <c r="M47" s="118">
        <v>0</v>
      </c>
      <c r="N47" s="118">
        <v>1.52E-2</v>
      </c>
      <c r="O47" s="118">
        <v>2.0999999999999999E-3</v>
      </c>
    </row>
    <row r="48" spans="2:15">
      <c r="B48" s="59" t="s">
        <v>379</v>
      </c>
      <c r="C48" s="88" t="s">
        <v>380</v>
      </c>
      <c r="D48" s="88" t="s">
        <v>361</v>
      </c>
      <c r="E48" s="88" t="s">
        <v>358</v>
      </c>
      <c r="F48" s="88"/>
      <c r="G48" s="88" t="s">
        <v>518</v>
      </c>
      <c r="H48" s="88" t="s">
        <v>164</v>
      </c>
      <c r="I48" s="123">
        <v>49</v>
      </c>
      <c r="J48" s="123">
        <v>8792</v>
      </c>
      <c r="K48" s="123">
        <v>0</v>
      </c>
      <c r="L48" s="123">
        <v>14.89</v>
      </c>
      <c r="M48" s="118">
        <v>0</v>
      </c>
      <c r="N48" s="118">
        <v>1.32E-2</v>
      </c>
      <c r="O48" s="118">
        <v>1.8E-3</v>
      </c>
    </row>
    <row r="49" spans="2:16">
      <c r="B49" s="59" t="s">
        <v>381</v>
      </c>
      <c r="C49" s="88" t="s">
        <v>382</v>
      </c>
      <c r="D49" s="88" t="s">
        <v>357</v>
      </c>
      <c r="E49" s="88" t="s">
        <v>358</v>
      </c>
      <c r="F49" s="88"/>
      <c r="G49" s="88" t="s">
        <v>383</v>
      </c>
      <c r="H49" s="88" t="s">
        <v>164</v>
      </c>
      <c r="I49" s="123">
        <v>180</v>
      </c>
      <c r="J49" s="123">
        <v>3522</v>
      </c>
      <c r="K49" s="123">
        <v>0</v>
      </c>
      <c r="L49" s="123">
        <v>21.91</v>
      </c>
      <c r="M49" s="118">
        <v>0</v>
      </c>
      <c r="N49" s="118">
        <v>1.9400000000000001E-2</v>
      </c>
      <c r="O49" s="118">
        <v>2.5999999999999999E-3</v>
      </c>
    </row>
    <row r="50" spans="2:16">
      <c r="B50" s="59" t="s">
        <v>384</v>
      </c>
      <c r="C50" s="88" t="s">
        <v>385</v>
      </c>
      <c r="D50" s="88" t="s">
        <v>357</v>
      </c>
      <c r="E50" s="88" t="s">
        <v>358</v>
      </c>
      <c r="F50" s="88"/>
      <c r="G50" s="88" t="s">
        <v>383</v>
      </c>
      <c r="H50" s="88" t="s">
        <v>164</v>
      </c>
      <c r="I50" s="123">
        <v>35</v>
      </c>
      <c r="J50" s="123">
        <v>13940</v>
      </c>
      <c r="K50" s="123">
        <v>0</v>
      </c>
      <c r="L50" s="123">
        <v>16.86</v>
      </c>
      <c r="M50" s="118">
        <v>0</v>
      </c>
      <c r="N50" s="118">
        <v>1.4999999999999999E-2</v>
      </c>
      <c r="O50" s="118">
        <v>2E-3</v>
      </c>
    </row>
    <row r="51" spans="2:16">
      <c r="B51" s="59" t="s">
        <v>386</v>
      </c>
      <c r="C51" s="88" t="s">
        <v>387</v>
      </c>
      <c r="D51" s="88" t="s">
        <v>357</v>
      </c>
      <c r="E51" s="88" t="s">
        <v>358</v>
      </c>
      <c r="F51" s="88"/>
      <c r="G51" s="88" t="s">
        <v>383</v>
      </c>
      <c r="H51" s="88" t="s">
        <v>164</v>
      </c>
      <c r="I51" s="123">
        <v>24.5</v>
      </c>
      <c r="J51" s="123">
        <v>29859</v>
      </c>
      <c r="K51" s="123">
        <v>0</v>
      </c>
      <c r="L51" s="123">
        <v>25.28</v>
      </c>
      <c r="M51" s="118">
        <v>0</v>
      </c>
      <c r="N51" s="118">
        <v>2.2400000000000003E-2</v>
      </c>
      <c r="O51" s="118">
        <v>3.0000000000000001E-3</v>
      </c>
      <c r="P51" s="153"/>
    </row>
    <row r="52" spans="2:16">
      <c r="B52" s="59" t="s">
        <v>388</v>
      </c>
      <c r="C52" s="88" t="s">
        <v>389</v>
      </c>
      <c r="D52" s="88" t="s">
        <v>361</v>
      </c>
      <c r="E52" s="88" t="s">
        <v>358</v>
      </c>
      <c r="F52" s="88"/>
      <c r="G52" s="88" t="s">
        <v>390</v>
      </c>
      <c r="H52" s="88" t="s">
        <v>164</v>
      </c>
      <c r="I52" s="123">
        <v>56</v>
      </c>
      <c r="J52" s="123">
        <v>9509</v>
      </c>
      <c r="K52" s="123">
        <v>0</v>
      </c>
      <c r="L52" s="123">
        <v>18.399999999999999</v>
      </c>
      <c r="M52" s="118">
        <v>0</v>
      </c>
      <c r="N52" s="118">
        <v>1.6299999999999999E-2</v>
      </c>
      <c r="O52" s="118">
        <v>2.2000000000000001E-3</v>
      </c>
      <c r="P52" s="153"/>
    </row>
    <row r="53" spans="2:16">
      <c r="B53" s="59" t="s">
        <v>391</v>
      </c>
      <c r="C53" s="88" t="s">
        <v>392</v>
      </c>
      <c r="D53" s="88" t="s">
        <v>357</v>
      </c>
      <c r="E53" s="88" t="s">
        <v>358</v>
      </c>
      <c r="F53" s="88"/>
      <c r="G53" s="88" t="s">
        <v>390</v>
      </c>
      <c r="H53" s="88" t="s">
        <v>164</v>
      </c>
      <c r="I53" s="123">
        <v>70</v>
      </c>
      <c r="J53" s="123">
        <v>9365</v>
      </c>
      <c r="K53" s="123">
        <v>0</v>
      </c>
      <c r="L53" s="123">
        <v>22.66</v>
      </c>
      <c r="M53" s="118">
        <v>0</v>
      </c>
      <c r="N53" s="118">
        <v>2.0099999999999996E-2</v>
      </c>
      <c r="O53" s="118">
        <v>2.7000000000000001E-3</v>
      </c>
    </row>
    <row r="54" spans="2:16">
      <c r="B54" s="59" t="s">
        <v>393</v>
      </c>
      <c r="C54" s="88" t="s">
        <v>394</v>
      </c>
      <c r="D54" s="88" t="s">
        <v>357</v>
      </c>
      <c r="E54" s="88" t="s">
        <v>358</v>
      </c>
      <c r="F54" s="88"/>
      <c r="G54" s="88" t="s">
        <v>395</v>
      </c>
      <c r="H54" s="88" t="s">
        <v>164</v>
      </c>
      <c r="I54" s="123">
        <v>126</v>
      </c>
      <c r="J54" s="123">
        <v>5535</v>
      </c>
      <c r="K54" s="123">
        <v>0</v>
      </c>
      <c r="L54" s="123">
        <v>24.1</v>
      </c>
      <c r="M54" s="118">
        <v>0</v>
      </c>
      <c r="N54" s="118">
        <v>2.1400000000000002E-2</v>
      </c>
      <c r="O54" s="118">
        <v>2.8999999999999998E-3</v>
      </c>
    </row>
    <row r="55" spans="2:16">
      <c r="B55" s="59" t="s">
        <v>396</v>
      </c>
      <c r="C55" s="88" t="s">
        <v>397</v>
      </c>
      <c r="D55" s="88" t="s">
        <v>361</v>
      </c>
      <c r="E55" s="88" t="s">
        <v>358</v>
      </c>
      <c r="F55" s="88"/>
      <c r="G55" s="88" t="s">
        <v>398</v>
      </c>
      <c r="H55" s="88" t="s">
        <v>164</v>
      </c>
      <c r="I55" s="123">
        <v>70</v>
      </c>
      <c r="J55" s="123">
        <v>3274</v>
      </c>
      <c r="K55" s="123">
        <v>0</v>
      </c>
      <c r="L55" s="123">
        <v>7.92</v>
      </c>
      <c r="M55" s="118">
        <v>0</v>
      </c>
      <c r="N55" s="118">
        <v>6.9999999999999993E-3</v>
      </c>
      <c r="O55" s="118">
        <v>8.9999999999999998E-4</v>
      </c>
    </row>
    <row r="56" spans="2:16">
      <c r="B56" s="59" t="s">
        <v>399</v>
      </c>
      <c r="C56" s="88" t="s">
        <v>400</v>
      </c>
      <c r="D56" s="88" t="s">
        <v>357</v>
      </c>
      <c r="E56" s="88" t="s">
        <v>358</v>
      </c>
      <c r="F56" s="88"/>
      <c r="G56" s="88" t="s">
        <v>398</v>
      </c>
      <c r="H56" s="88" t="s">
        <v>164</v>
      </c>
      <c r="I56" s="123">
        <v>28</v>
      </c>
      <c r="J56" s="123">
        <v>14463</v>
      </c>
      <c r="K56" s="123">
        <v>6.4000000000000001E-2</v>
      </c>
      <c r="L56" s="123">
        <v>14.06</v>
      </c>
      <c r="M56" s="118">
        <v>0</v>
      </c>
      <c r="N56" s="118">
        <v>1.2500000000000001E-2</v>
      </c>
      <c r="O56" s="118">
        <v>1.7000000000000001E-3</v>
      </c>
    </row>
    <row r="57" spans="2:16">
      <c r="B57" s="59" t="s">
        <v>401</v>
      </c>
      <c r="C57" s="88" t="s">
        <v>402</v>
      </c>
      <c r="D57" s="88" t="s">
        <v>357</v>
      </c>
      <c r="E57" s="88" t="s">
        <v>358</v>
      </c>
      <c r="F57" s="88"/>
      <c r="G57" s="88" t="s">
        <v>403</v>
      </c>
      <c r="H57" s="88" t="s">
        <v>164</v>
      </c>
      <c r="I57" s="123">
        <v>70</v>
      </c>
      <c r="J57" s="123">
        <v>2868</v>
      </c>
      <c r="K57" s="123">
        <v>0</v>
      </c>
      <c r="L57" s="123">
        <v>6.94</v>
      </c>
      <c r="M57" s="118">
        <v>0</v>
      </c>
      <c r="N57" s="118">
        <v>6.1999999999999998E-3</v>
      </c>
      <c r="O57" s="118">
        <v>8.0000000000000004E-4</v>
      </c>
    </row>
    <row r="58" spans="2:16">
      <c r="B58" s="59" t="s">
        <v>404</v>
      </c>
      <c r="C58" s="88" t="s">
        <v>405</v>
      </c>
      <c r="D58" s="88" t="s">
        <v>357</v>
      </c>
      <c r="E58" s="88" t="s">
        <v>358</v>
      </c>
      <c r="F58" s="88"/>
      <c r="G58" s="88" t="s">
        <v>403</v>
      </c>
      <c r="H58" s="88" t="s">
        <v>164</v>
      </c>
      <c r="I58" s="123">
        <v>60</v>
      </c>
      <c r="J58" s="123">
        <v>5848</v>
      </c>
      <c r="K58" s="123">
        <v>0</v>
      </c>
      <c r="L58" s="123">
        <v>12.13</v>
      </c>
      <c r="M58" s="118">
        <v>0</v>
      </c>
      <c r="N58" s="118">
        <v>1.0800000000000001E-2</v>
      </c>
      <c r="O58" s="118">
        <v>1.5E-3</v>
      </c>
    </row>
    <row r="59" spans="2:16">
      <c r="B59" s="59" t="s">
        <v>406</v>
      </c>
      <c r="C59" s="88" t="s">
        <v>407</v>
      </c>
      <c r="D59" s="88" t="s">
        <v>357</v>
      </c>
      <c r="E59" s="88" t="s">
        <v>358</v>
      </c>
      <c r="F59" s="88"/>
      <c r="G59" s="88" t="s">
        <v>403</v>
      </c>
      <c r="H59" s="88" t="s">
        <v>164</v>
      </c>
      <c r="I59" s="123">
        <v>13</v>
      </c>
      <c r="J59" s="123">
        <v>38938</v>
      </c>
      <c r="K59" s="123">
        <v>0</v>
      </c>
      <c r="L59" s="123">
        <v>17.489999999999998</v>
      </c>
      <c r="M59" s="118">
        <v>0</v>
      </c>
      <c r="N59" s="118">
        <v>1.55E-2</v>
      </c>
      <c r="O59" s="118">
        <v>2.0999999999999999E-3</v>
      </c>
    </row>
    <row r="60" spans="2:16">
      <c r="B60" s="59" t="s">
        <v>408</v>
      </c>
      <c r="C60" s="88" t="s">
        <v>409</v>
      </c>
      <c r="D60" s="88" t="s">
        <v>357</v>
      </c>
      <c r="E60" s="88" t="s">
        <v>358</v>
      </c>
      <c r="F60" s="88"/>
      <c r="G60" s="88" t="s">
        <v>520</v>
      </c>
      <c r="H60" s="88" t="s">
        <v>164</v>
      </c>
      <c r="I60" s="123">
        <v>189</v>
      </c>
      <c r="J60" s="123">
        <v>3918</v>
      </c>
      <c r="K60" s="123">
        <v>0</v>
      </c>
      <c r="L60" s="123">
        <v>25.59</v>
      </c>
      <c r="M60" s="118">
        <v>0</v>
      </c>
      <c r="N60" s="118">
        <v>2.2700000000000001E-2</v>
      </c>
      <c r="O60" s="118">
        <v>3.0999999999999999E-3</v>
      </c>
    </row>
    <row r="61" spans="2:16">
      <c r="B61" s="59" t="s">
        <v>410</v>
      </c>
      <c r="C61" s="88" t="s">
        <v>411</v>
      </c>
      <c r="D61" s="88" t="s">
        <v>361</v>
      </c>
      <c r="E61" s="88" t="s">
        <v>358</v>
      </c>
      <c r="F61" s="88"/>
      <c r="G61" s="88" t="s">
        <v>412</v>
      </c>
      <c r="H61" s="88" t="s">
        <v>164</v>
      </c>
      <c r="I61" s="123">
        <v>3.3</v>
      </c>
      <c r="J61" s="123">
        <v>184784</v>
      </c>
      <c r="K61" s="123">
        <v>0</v>
      </c>
      <c r="L61" s="123">
        <v>21.07</v>
      </c>
      <c r="M61" s="118">
        <v>0</v>
      </c>
      <c r="N61" s="118">
        <v>1.8700000000000001E-2</v>
      </c>
      <c r="O61" s="118">
        <v>2.5000000000000001E-3</v>
      </c>
    </row>
    <row r="62" spans="2:16">
      <c r="B62" s="59" t="s">
        <v>413</v>
      </c>
      <c r="C62" s="88" t="s">
        <v>414</v>
      </c>
      <c r="D62" s="88" t="s">
        <v>361</v>
      </c>
      <c r="E62" s="88" t="s">
        <v>358</v>
      </c>
      <c r="F62" s="88"/>
      <c r="G62" s="88" t="s">
        <v>412</v>
      </c>
      <c r="H62" s="88" t="s">
        <v>164</v>
      </c>
      <c r="I62" s="123">
        <v>1.8</v>
      </c>
      <c r="J62" s="123">
        <v>205373</v>
      </c>
      <c r="K62" s="123">
        <v>0</v>
      </c>
      <c r="L62" s="123">
        <v>12.78</v>
      </c>
      <c r="M62" s="118">
        <v>0</v>
      </c>
      <c r="N62" s="118">
        <v>1.1299999999999999E-2</v>
      </c>
      <c r="O62" s="118">
        <v>1.5E-3</v>
      </c>
    </row>
    <row r="63" spans="2:16">
      <c r="B63" s="59" t="s">
        <v>415</v>
      </c>
      <c r="C63" s="88" t="s">
        <v>416</v>
      </c>
      <c r="D63" s="88" t="s">
        <v>361</v>
      </c>
      <c r="E63" s="88" t="s">
        <v>358</v>
      </c>
      <c r="F63" s="88"/>
      <c r="G63" s="88" t="s">
        <v>362</v>
      </c>
      <c r="H63" s="88" t="s">
        <v>164</v>
      </c>
      <c r="I63" s="123">
        <v>7</v>
      </c>
      <c r="J63" s="123">
        <v>133939</v>
      </c>
      <c r="K63" s="123">
        <v>0</v>
      </c>
      <c r="L63" s="123">
        <v>32.4</v>
      </c>
      <c r="M63" s="118">
        <v>0</v>
      </c>
      <c r="N63" s="118">
        <v>2.87E-2</v>
      </c>
      <c r="O63" s="118">
        <v>3.9000000000000003E-3</v>
      </c>
    </row>
    <row r="64" spans="2:16">
      <c r="B64" s="59" t="s">
        <v>417</v>
      </c>
      <c r="C64" s="88" t="s">
        <v>418</v>
      </c>
      <c r="D64" s="88" t="s">
        <v>361</v>
      </c>
      <c r="E64" s="88" t="s">
        <v>358</v>
      </c>
      <c r="F64" s="88"/>
      <c r="G64" s="88" t="s">
        <v>362</v>
      </c>
      <c r="H64" s="88" t="s">
        <v>164</v>
      </c>
      <c r="I64" s="123">
        <v>10.5</v>
      </c>
      <c r="J64" s="123">
        <v>20525</v>
      </c>
      <c r="K64" s="123">
        <v>0</v>
      </c>
      <c r="L64" s="123">
        <v>7.45</v>
      </c>
      <c r="M64" s="118">
        <v>0</v>
      </c>
      <c r="N64" s="118">
        <v>6.6E-3</v>
      </c>
      <c r="O64" s="118">
        <v>8.9999999999999998E-4</v>
      </c>
    </row>
    <row r="65" spans="2:15">
      <c r="B65" s="59" t="s">
        <v>419</v>
      </c>
      <c r="C65" s="88" t="s">
        <v>420</v>
      </c>
      <c r="D65" s="88" t="s">
        <v>361</v>
      </c>
      <c r="E65" s="88" t="s">
        <v>358</v>
      </c>
      <c r="F65" s="88"/>
      <c r="G65" s="88" t="s">
        <v>362</v>
      </c>
      <c r="H65" s="88" t="s">
        <v>164</v>
      </c>
      <c r="I65" s="123">
        <v>37.1</v>
      </c>
      <c r="J65" s="123">
        <v>15770</v>
      </c>
      <c r="K65" s="123">
        <v>0</v>
      </c>
      <c r="L65" s="123">
        <v>20.22</v>
      </c>
      <c r="M65" s="118">
        <v>0</v>
      </c>
      <c r="N65" s="118">
        <v>1.7899999999999999E-2</v>
      </c>
      <c r="O65" s="118">
        <v>2.3999999999999998E-3</v>
      </c>
    </row>
    <row r="66" spans="2:15">
      <c r="B66" s="59" t="s">
        <v>421</v>
      </c>
      <c r="C66" s="88" t="s">
        <v>422</v>
      </c>
      <c r="D66" s="88" t="s">
        <v>361</v>
      </c>
      <c r="E66" s="88" t="s">
        <v>358</v>
      </c>
      <c r="F66" s="88"/>
      <c r="G66" s="88" t="s">
        <v>362</v>
      </c>
      <c r="H66" s="88" t="s">
        <v>164</v>
      </c>
      <c r="I66" s="123">
        <v>5.4</v>
      </c>
      <c r="J66" s="123">
        <v>32357</v>
      </c>
      <c r="K66" s="123">
        <v>0</v>
      </c>
      <c r="L66" s="123">
        <v>6.04</v>
      </c>
      <c r="M66" s="118">
        <v>0</v>
      </c>
      <c r="N66" s="118">
        <v>5.4000000000000003E-3</v>
      </c>
      <c r="O66" s="118">
        <v>7.000000000000001E-4</v>
      </c>
    </row>
    <row r="67" spans="2:15">
      <c r="B67" s="59" t="s">
        <v>423</v>
      </c>
      <c r="C67" s="88" t="s">
        <v>424</v>
      </c>
      <c r="D67" s="88" t="s">
        <v>361</v>
      </c>
      <c r="E67" s="88" t="s">
        <v>358</v>
      </c>
      <c r="F67" s="88"/>
      <c r="G67" s="88" t="s">
        <v>362</v>
      </c>
      <c r="H67" s="88" t="s">
        <v>164</v>
      </c>
      <c r="I67" s="123">
        <v>70</v>
      </c>
      <c r="J67" s="123">
        <v>10817</v>
      </c>
      <c r="K67" s="123">
        <v>0</v>
      </c>
      <c r="L67" s="123">
        <v>26.17</v>
      </c>
      <c r="M67" s="118">
        <v>0</v>
      </c>
      <c r="N67" s="118">
        <v>2.3199999999999998E-2</v>
      </c>
      <c r="O67" s="118">
        <v>3.0999999999999999E-3</v>
      </c>
    </row>
    <row r="68" spans="2:15">
      <c r="B68" s="59" t="s">
        <v>425</v>
      </c>
      <c r="C68" s="88" t="s">
        <v>426</v>
      </c>
      <c r="D68" s="88" t="s">
        <v>361</v>
      </c>
      <c r="E68" s="88" t="s">
        <v>358</v>
      </c>
      <c r="F68" s="88"/>
      <c r="G68" s="88" t="s">
        <v>362</v>
      </c>
      <c r="H68" s="88" t="s">
        <v>164</v>
      </c>
      <c r="I68" s="123">
        <v>23</v>
      </c>
      <c r="J68" s="123">
        <v>16264</v>
      </c>
      <c r="K68" s="123">
        <v>0</v>
      </c>
      <c r="L68" s="123">
        <v>12.93</v>
      </c>
      <c r="M68" s="118">
        <v>0</v>
      </c>
      <c r="N68" s="118">
        <v>1.15E-2</v>
      </c>
      <c r="O68" s="118">
        <v>1.5E-3</v>
      </c>
    </row>
    <row r="69" spans="2:15">
      <c r="B69" s="59" t="s">
        <v>427</v>
      </c>
      <c r="C69" s="88" t="s">
        <v>428</v>
      </c>
      <c r="D69" s="88" t="s">
        <v>361</v>
      </c>
      <c r="E69" s="88" t="s">
        <v>358</v>
      </c>
      <c r="F69" s="88"/>
      <c r="G69" s="88" t="s">
        <v>517</v>
      </c>
      <c r="H69" s="88" t="s">
        <v>164</v>
      </c>
      <c r="I69" s="123">
        <v>21</v>
      </c>
      <c r="J69" s="123">
        <v>29365</v>
      </c>
      <c r="K69" s="123">
        <v>0</v>
      </c>
      <c r="L69" s="123">
        <v>21.31</v>
      </c>
      <c r="M69" s="118">
        <v>0</v>
      </c>
      <c r="N69" s="118">
        <v>1.89E-2</v>
      </c>
      <c r="O69" s="118">
        <v>2.5999999999999999E-3</v>
      </c>
    </row>
    <row r="70" spans="2:15">
      <c r="B70" s="59" t="s">
        <v>429</v>
      </c>
      <c r="C70" s="88" t="s">
        <v>430</v>
      </c>
      <c r="D70" s="88" t="s">
        <v>361</v>
      </c>
      <c r="E70" s="88" t="s">
        <v>358</v>
      </c>
      <c r="F70" s="88"/>
      <c r="G70" s="88" t="s">
        <v>517</v>
      </c>
      <c r="H70" s="88" t="s">
        <v>164</v>
      </c>
      <c r="I70" s="123">
        <v>84</v>
      </c>
      <c r="J70" s="123">
        <v>5985</v>
      </c>
      <c r="K70" s="123">
        <v>0</v>
      </c>
      <c r="L70" s="123">
        <v>17.38</v>
      </c>
      <c r="M70" s="118">
        <v>0</v>
      </c>
      <c r="N70" s="118">
        <v>1.54E-2</v>
      </c>
      <c r="O70" s="118">
        <v>2.0999999999999999E-3</v>
      </c>
    </row>
    <row r="71" spans="2:15">
      <c r="B71" s="59" t="s">
        <v>431</v>
      </c>
      <c r="C71" s="88" t="s">
        <v>432</v>
      </c>
      <c r="D71" s="88" t="s">
        <v>357</v>
      </c>
      <c r="E71" s="88" t="s">
        <v>358</v>
      </c>
      <c r="F71" s="88"/>
      <c r="G71" s="88" t="s">
        <v>517</v>
      </c>
      <c r="H71" s="88" t="s">
        <v>164</v>
      </c>
      <c r="I71" s="123">
        <v>308.39999999999998</v>
      </c>
      <c r="J71" s="123">
        <v>5378</v>
      </c>
      <c r="K71" s="123">
        <v>0</v>
      </c>
      <c r="L71" s="123">
        <v>57.32</v>
      </c>
      <c r="M71" s="118">
        <v>0</v>
      </c>
      <c r="N71" s="118">
        <v>5.0799999999999998E-2</v>
      </c>
      <c r="O71" s="118">
        <v>6.8999999999999999E-3</v>
      </c>
    </row>
    <row r="72" spans="2:15">
      <c r="B72" s="59" t="s">
        <v>433</v>
      </c>
      <c r="C72" s="88" t="s">
        <v>434</v>
      </c>
      <c r="D72" s="88" t="s">
        <v>361</v>
      </c>
      <c r="E72" s="88" t="s">
        <v>358</v>
      </c>
      <c r="F72" s="88"/>
      <c r="G72" s="88" t="s">
        <v>517</v>
      </c>
      <c r="H72" s="88" t="s">
        <v>164</v>
      </c>
      <c r="I72" s="123">
        <v>22</v>
      </c>
      <c r="J72" s="123">
        <v>23530</v>
      </c>
      <c r="K72" s="123">
        <v>0</v>
      </c>
      <c r="L72" s="123">
        <v>17.89</v>
      </c>
      <c r="M72" s="118">
        <v>0</v>
      </c>
      <c r="N72" s="118">
        <v>1.5900000000000001E-2</v>
      </c>
      <c r="O72" s="118">
        <v>2.0999999999999999E-3</v>
      </c>
    </row>
    <row r="73" spans="2:15">
      <c r="B73" s="122" t="s">
        <v>435</v>
      </c>
      <c r="C73" s="88" t="s">
        <v>436</v>
      </c>
      <c r="D73" s="88" t="s">
        <v>361</v>
      </c>
      <c r="E73" s="88" t="s">
        <v>358</v>
      </c>
      <c r="F73" s="88"/>
      <c r="G73" s="88" t="s">
        <v>517</v>
      </c>
      <c r="H73" s="88" t="s">
        <v>164</v>
      </c>
      <c r="I73" s="123">
        <v>77</v>
      </c>
      <c r="J73" s="123">
        <v>8823</v>
      </c>
      <c r="K73" s="123">
        <v>0</v>
      </c>
      <c r="L73" s="123">
        <v>23.48</v>
      </c>
      <c r="M73" s="118">
        <v>0</v>
      </c>
      <c r="N73" s="118">
        <v>2.0799999999999999E-2</v>
      </c>
      <c r="O73" s="118">
        <v>2.8000000000000004E-3</v>
      </c>
    </row>
    <row r="74" spans="2:15">
      <c r="B74" s="120" t="s">
        <v>249</v>
      </c>
      <c r="E74" s="1"/>
      <c r="F74" s="1"/>
      <c r="G74" s="1"/>
    </row>
    <row r="75" spans="2:15">
      <c r="B75" s="120" t="s">
        <v>133</v>
      </c>
      <c r="E75" s="1"/>
      <c r="F75" s="1"/>
      <c r="G75" s="1"/>
    </row>
    <row r="76" spans="2:15">
      <c r="B76" s="120" t="s">
        <v>245</v>
      </c>
      <c r="E76" s="1"/>
      <c r="F76" s="1"/>
      <c r="G76" s="1"/>
    </row>
    <row r="77" spans="2:15">
      <c r="B77" s="120" t="s">
        <v>246</v>
      </c>
      <c r="E77" s="1"/>
      <c r="F77" s="1"/>
      <c r="G77" s="1"/>
    </row>
    <row r="78" spans="2:15">
      <c r="B78" s="134" t="s">
        <v>256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78:O78"/>
  </mergeCells>
  <phoneticPr fontId="4" type="noConversion"/>
  <dataValidations count="4">
    <dataValidation type="list" allowBlank="1" showInputMessage="1" showErrorMessage="1" sqref="E79:E357 E37:E77">
      <formula1>$BF$6:$BF$23</formula1>
    </dataValidation>
    <dataValidation type="list" allowBlank="1" showInputMessage="1" showErrorMessage="1" sqref="H79:H357 H37:H77">
      <formula1>$BJ$6:$BJ$19</formula1>
    </dataValidation>
    <dataValidation type="list" allowBlank="1" showInputMessage="1" showErrorMessage="1" sqref="G79:G363 G37:G77">
      <formula1>$BH$6:$BH$29</formula1>
    </dataValidation>
    <dataValidation allowBlank="1" showInputMessage="1" showErrorMessage="1" sqref="B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4"/>
  <sheetViews>
    <sheetView rightToLeft="1" topLeftCell="C10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8" style="2" customWidth="1"/>
    <col min="4" max="4" width="10.5703125" style="2" bestFit="1" customWidth="1"/>
    <col min="5" max="5" width="10.5703125" style="2" customWidth="1"/>
    <col min="6" max="6" width="13.140625" style="2" customWidth="1"/>
    <col min="7" max="7" width="17.140625" style="2" customWidth="1"/>
    <col min="8" max="8" width="18.7109375" style="1" customWidth="1"/>
    <col min="9" max="9" width="15.85546875" style="1" customWidth="1"/>
    <col min="10" max="10" width="10.85546875" style="1" customWidth="1"/>
    <col min="11" max="11" width="16.140625" style="1" customWidth="1"/>
    <col min="12" max="13" width="11.140625" style="1" customWidth="1"/>
    <col min="14" max="14" width="14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f>H12+H32</f>
        <v>251612.95</v>
      </c>
      <c r="I11" s="82"/>
      <c r="J11" s="82">
        <v>0.65900000000000003</v>
      </c>
      <c r="K11" s="82">
        <f>+K12+K32</f>
        <v>1859.46</v>
      </c>
      <c r="L11" s="113"/>
      <c r="M11" s="113"/>
      <c r="N11" s="113">
        <f>+N12+N32</f>
        <v>0.22270000000000001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9">
        <v>250057</v>
      </c>
      <c r="I12" s="89"/>
      <c r="J12" s="89"/>
      <c r="K12" s="89">
        <v>1559.2</v>
      </c>
      <c r="L12" s="114"/>
      <c r="M12" s="114"/>
      <c r="N12" s="114">
        <v>0.1867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9">
        <v>4477</v>
      </c>
      <c r="I13" s="89"/>
      <c r="J13" s="89"/>
      <c r="K13" s="89">
        <v>195.19</v>
      </c>
      <c r="L13" s="114"/>
      <c r="M13" s="114"/>
      <c r="N13" s="114">
        <v>2.3399999999999997E-2</v>
      </c>
    </row>
    <row r="14" spans="2:63" customFormat="1" ht="15.75">
      <c r="B14" s="59" t="s">
        <v>437</v>
      </c>
      <c r="C14" s="88">
        <v>1148907</v>
      </c>
      <c r="D14" s="88" t="s">
        <v>142</v>
      </c>
      <c r="E14" s="88">
        <v>1747</v>
      </c>
      <c r="F14" s="88" t="s">
        <v>438</v>
      </c>
      <c r="G14" s="88" t="s">
        <v>165</v>
      </c>
      <c r="H14" s="123">
        <v>3350</v>
      </c>
      <c r="I14" s="123">
        <v>1679</v>
      </c>
      <c r="J14" s="123">
        <v>0</v>
      </c>
      <c r="K14" s="123">
        <v>56.25</v>
      </c>
      <c r="L14" s="118">
        <v>0</v>
      </c>
      <c r="M14" s="118">
        <f>K14/$K$11</f>
        <v>3.0250717950372687E-2</v>
      </c>
      <c r="N14" s="118">
        <v>6.7000000000000002E-3</v>
      </c>
    </row>
    <row r="15" spans="2:63" customFormat="1" ht="15.75">
      <c r="B15" s="59" t="s">
        <v>439</v>
      </c>
      <c r="C15" s="88">
        <v>1146331</v>
      </c>
      <c r="D15" s="88" t="s">
        <v>142</v>
      </c>
      <c r="E15" s="88">
        <v>1733</v>
      </c>
      <c r="F15" s="88" t="s">
        <v>438</v>
      </c>
      <c r="G15" s="88" t="s">
        <v>165</v>
      </c>
      <c r="H15" s="123">
        <v>534</v>
      </c>
      <c r="I15" s="123">
        <v>13490</v>
      </c>
      <c r="J15" s="123">
        <v>0</v>
      </c>
      <c r="K15" s="123">
        <v>72.040000000000006</v>
      </c>
      <c r="L15" s="118">
        <v>0</v>
      </c>
      <c r="M15" s="118">
        <f t="shared" ref="M15:M25" si="0">K15/$K$11</f>
        <v>3.8742430598130644E-2</v>
      </c>
      <c r="N15" s="118">
        <v>8.6E-3</v>
      </c>
    </row>
    <row r="16" spans="2:63" customFormat="1" ht="15.75">
      <c r="B16" s="59" t="s">
        <v>440</v>
      </c>
      <c r="C16" s="88">
        <v>1146430</v>
      </c>
      <c r="D16" s="88" t="s">
        <v>142</v>
      </c>
      <c r="E16" s="88">
        <v>1733</v>
      </c>
      <c r="F16" s="88" t="s">
        <v>438</v>
      </c>
      <c r="G16" s="88" t="s">
        <v>165</v>
      </c>
      <c r="H16" s="123">
        <v>250</v>
      </c>
      <c r="I16" s="123">
        <v>23880</v>
      </c>
      <c r="J16" s="123">
        <v>0</v>
      </c>
      <c r="K16" s="123">
        <v>59.7</v>
      </c>
      <c r="L16" s="118">
        <v>0</v>
      </c>
      <c r="M16" s="118">
        <f t="shared" si="0"/>
        <v>3.2106095317995548E-2</v>
      </c>
      <c r="N16" s="118">
        <v>7.0999999999999995E-3</v>
      </c>
    </row>
    <row r="17" spans="2:14" customFormat="1" ht="15.75">
      <c r="B17" s="59" t="s">
        <v>441</v>
      </c>
      <c r="C17" s="88">
        <v>1150259</v>
      </c>
      <c r="D17" s="88" t="s">
        <v>142</v>
      </c>
      <c r="E17" s="88">
        <v>1735</v>
      </c>
      <c r="F17" s="88" t="s">
        <v>438</v>
      </c>
      <c r="G17" s="88" t="s">
        <v>165</v>
      </c>
      <c r="H17" s="123">
        <v>343</v>
      </c>
      <c r="I17" s="123">
        <v>2100</v>
      </c>
      <c r="J17" s="123">
        <v>0</v>
      </c>
      <c r="K17" s="123">
        <v>7.2</v>
      </c>
      <c r="L17" s="118">
        <v>0</v>
      </c>
      <c r="M17" s="118">
        <f t="shared" si="0"/>
        <v>3.8720918976477042E-3</v>
      </c>
      <c r="N17" s="118">
        <v>8.9999999999999998E-4</v>
      </c>
    </row>
    <row r="18" spans="2:14" customFormat="1" ht="15.75">
      <c r="B18" s="56" t="s">
        <v>260</v>
      </c>
      <c r="C18" s="86"/>
      <c r="D18" s="86"/>
      <c r="E18" s="86"/>
      <c r="F18" s="86"/>
      <c r="G18" s="86"/>
      <c r="H18" s="89">
        <v>15740</v>
      </c>
      <c r="I18" s="89"/>
      <c r="J18" s="89"/>
      <c r="K18" s="89">
        <v>476.18</v>
      </c>
      <c r="L18" s="114"/>
      <c r="M18" s="114"/>
      <c r="N18" s="114">
        <v>5.7000000000000002E-2</v>
      </c>
    </row>
    <row r="19" spans="2:14" customFormat="1" ht="15.75">
      <c r="B19" s="59" t="s">
        <v>442</v>
      </c>
      <c r="C19" s="88">
        <v>1149020</v>
      </c>
      <c r="D19" s="88" t="s">
        <v>142</v>
      </c>
      <c r="E19" s="88">
        <v>1747</v>
      </c>
      <c r="F19" s="88" t="s">
        <v>438</v>
      </c>
      <c r="G19" s="88" t="s">
        <v>165</v>
      </c>
      <c r="H19" s="123">
        <v>11500</v>
      </c>
      <c r="I19" s="123">
        <v>1240</v>
      </c>
      <c r="J19" s="123">
        <v>0</v>
      </c>
      <c r="K19" s="123">
        <v>142.6</v>
      </c>
      <c r="L19" s="118">
        <v>0</v>
      </c>
      <c r="M19" s="118">
        <f t="shared" si="0"/>
        <v>7.6688931195078136E-2</v>
      </c>
      <c r="N19" s="118">
        <v>1.7100000000000001E-2</v>
      </c>
    </row>
    <row r="20" spans="2:14" customFormat="1" ht="15.75">
      <c r="B20" s="59" t="s">
        <v>443</v>
      </c>
      <c r="C20" s="88">
        <v>1147073</v>
      </c>
      <c r="D20" s="88" t="s">
        <v>142</v>
      </c>
      <c r="E20" s="88">
        <v>1733</v>
      </c>
      <c r="F20" s="88" t="s">
        <v>438</v>
      </c>
      <c r="G20" s="88" t="s">
        <v>165</v>
      </c>
      <c r="H20" s="123">
        <v>3308</v>
      </c>
      <c r="I20" s="123">
        <v>6565</v>
      </c>
      <c r="J20" s="123">
        <v>0</v>
      </c>
      <c r="K20" s="123">
        <v>217.17</v>
      </c>
      <c r="L20" s="118">
        <v>0</v>
      </c>
      <c r="M20" s="118">
        <f t="shared" si="0"/>
        <v>0.11679197186279887</v>
      </c>
      <c r="N20" s="118">
        <v>2.6000000000000002E-2</v>
      </c>
    </row>
    <row r="21" spans="2:14" customFormat="1" ht="15.75">
      <c r="B21" s="59" t="s">
        <v>444</v>
      </c>
      <c r="C21" s="88">
        <v>1144385</v>
      </c>
      <c r="D21" s="88" t="s">
        <v>142</v>
      </c>
      <c r="E21" s="88">
        <v>1734</v>
      </c>
      <c r="F21" s="88" t="s">
        <v>438</v>
      </c>
      <c r="G21" s="88" t="s">
        <v>165</v>
      </c>
      <c r="H21" s="123">
        <v>932</v>
      </c>
      <c r="I21" s="123">
        <v>12490</v>
      </c>
      <c r="J21" s="123">
        <v>0</v>
      </c>
      <c r="K21" s="123">
        <v>116.41</v>
      </c>
      <c r="L21" s="118">
        <v>0</v>
      </c>
      <c r="M21" s="118">
        <f t="shared" si="0"/>
        <v>6.2604196917384614E-2</v>
      </c>
      <c r="N21" s="118">
        <v>1.3899999999999999E-2</v>
      </c>
    </row>
    <row r="22" spans="2:14" customFormat="1" ht="15.75">
      <c r="B22" s="56" t="s">
        <v>261</v>
      </c>
      <c r="C22" s="86"/>
      <c r="D22" s="86"/>
      <c r="E22" s="86"/>
      <c r="F22" s="86"/>
      <c r="G22" s="86"/>
      <c r="H22" s="89">
        <v>229840</v>
      </c>
      <c r="I22" s="89"/>
      <c r="J22" s="89"/>
      <c r="K22" s="89">
        <v>887.84</v>
      </c>
      <c r="L22" s="114"/>
      <c r="M22" s="114"/>
      <c r="N22" s="114">
        <v>0.10630000000000001</v>
      </c>
    </row>
    <row r="23" spans="2:14" customFormat="1" ht="15.75">
      <c r="B23" s="59" t="s">
        <v>445</v>
      </c>
      <c r="C23" s="88">
        <v>1150499</v>
      </c>
      <c r="D23" s="88" t="s">
        <v>142</v>
      </c>
      <c r="E23" s="88">
        <v>1747</v>
      </c>
      <c r="F23" s="88" t="s">
        <v>513</v>
      </c>
      <c r="G23" s="88" t="s">
        <v>165</v>
      </c>
      <c r="H23" s="123">
        <v>176075</v>
      </c>
      <c r="I23" s="123">
        <v>330.01</v>
      </c>
      <c r="J23" s="123">
        <v>0</v>
      </c>
      <c r="K23" s="123">
        <v>581.07000000000005</v>
      </c>
      <c r="L23" s="118">
        <v>0</v>
      </c>
      <c r="M23" s="118">
        <f t="shared" si="0"/>
        <v>0.31249394985640994</v>
      </c>
      <c r="N23" s="118">
        <v>6.9599999999999995E-2</v>
      </c>
    </row>
    <row r="24" spans="2:14" customFormat="1" ht="15.75">
      <c r="B24" s="59" t="s">
        <v>446</v>
      </c>
      <c r="C24" s="88">
        <v>1148477</v>
      </c>
      <c r="D24" s="88" t="s">
        <v>142</v>
      </c>
      <c r="E24" s="88">
        <v>1750</v>
      </c>
      <c r="F24" s="88" t="s">
        <v>513</v>
      </c>
      <c r="G24" s="88" t="s">
        <v>165</v>
      </c>
      <c r="H24" s="123">
        <v>3590</v>
      </c>
      <c r="I24" s="123">
        <v>3568.84</v>
      </c>
      <c r="J24" s="123">
        <v>0</v>
      </c>
      <c r="K24" s="123">
        <v>128.12</v>
      </c>
      <c r="L24" s="118">
        <v>0</v>
      </c>
      <c r="M24" s="118">
        <f t="shared" si="0"/>
        <v>6.8901724156475538E-2</v>
      </c>
      <c r="N24" s="118">
        <v>1.5300000000000001E-2</v>
      </c>
    </row>
    <row r="25" spans="2:14" customFormat="1" ht="15.75">
      <c r="B25" s="59" t="s">
        <v>447</v>
      </c>
      <c r="C25" s="88">
        <v>1143791</v>
      </c>
      <c r="D25" s="88" t="s">
        <v>142</v>
      </c>
      <c r="E25" s="88">
        <v>1734</v>
      </c>
      <c r="F25" s="88" t="s">
        <v>513</v>
      </c>
      <c r="G25" s="88" t="s">
        <v>165</v>
      </c>
      <c r="H25" s="123">
        <v>50175</v>
      </c>
      <c r="I25" s="123">
        <v>356.06</v>
      </c>
      <c r="J25" s="123">
        <v>0</v>
      </c>
      <c r="K25" s="123">
        <v>178.65</v>
      </c>
      <c r="L25" s="118">
        <v>0</v>
      </c>
      <c r="M25" s="118">
        <f t="shared" si="0"/>
        <v>9.6076280210383655E-2</v>
      </c>
      <c r="N25" s="118">
        <v>2.1400000000000002E-2</v>
      </c>
    </row>
    <row r="26" spans="2:14" customFormat="1" ht="15.75">
      <c r="B26" s="56" t="s">
        <v>262</v>
      </c>
      <c r="C26" s="86"/>
      <c r="D26" s="86"/>
      <c r="E26" s="86"/>
      <c r="F26" s="86"/>
      <c r="G26" s="86"/>
      <c r="H26" s="89"/>
      <c r="I26" s="89"/>
      <c r="J26" s="89"/>
      <c r="K26" s="89"/>
      <c r="L26" s="114"/>
      <c r="M26" s="114"/>
      <c r="N26" s="114"/>
    </row>
    <row r="27" spans="2:14" customFormat="1" ht="15.75">
      <c r="B27" s="59" t="s">
        <v>267</v>
      </c>
      <c r="C27" s="88"/>
      <c r="D27" s="88"/>
      <c r="E27" s="88"/>
      <c r="F27" s="88"/>
      <c r="G27" s="88"/>
      <c r="H27" s="123"/>
      <c r="I27" s="123"/>
      <c r="J27" s="123"/>
      <c r="K27" s="123"/>
      <c r="L27" s="118"/>
      <c r="M27" s="118">
        <v>0</v>
      </c>
      <c r="N27" s="118"/>
    </row>
    <row r="28" spans="2:14" customFormat="1" ht="15.75">
      <c r="B28" s="56" t="s">
        <v>72</v>
      </c>
      <c r="C28" s="86"/>
      <c r="D28" s="86"/>
      <c r="E28" s="86"/>
      <c r="F28" s="86"/>
      <c r="G28" s="86"/>
      <c r="H28" s="89"/>
      <c r="I28" s="89"/>
      <c r="J28" s="89"/>
      <c r="K28" s="89"/>
      <c r="L28" s="114"/>
      <c r="M28" s="114"/>
      <c r="N28" s="114"/>
    </row>
    <row r="29" spans="2:14" customFormat="1" ht="15.75">
      <c r="B29" s="59" t="s">
        <v>267</v>
      </c>
      <c r="C29" s="88"/>
      <c r="D29" s="88"/>
      <c r="E29" s="88"/>
      <c r="F29" s="88"/>
      <c r="G29" s="88"/>
      <c r="H29" s="123"/>
      <c r="I29" s="123"/>
      <c r="J29" s="123"/>
      <c r="K29" s="123"/>
      <c r="L29" s="118"/>
      <c r="M29" s="118">
        <v>0</v>
      </c>
      <c r="N29" s="118"/>
    </row>
    <row r="30" spans="2:14" customFormat="1" ht="15.75">
      <c r="B30" s="56" t="s">
        <v>82</v>
      </c>
      <c r="C30" s="86"/>
      <c r="D30" s="86"/>
      <c r="E30" s="86"/>
      <c r="F30" s="86"/>
      <c r="G30" s="86"/>
      <c r="H30" s="89"/>
      <c r="I30" s="89"/>
      <c r="J30" s="89"/>
      <c r="K30" s="89"/>
      <c r="L30" s="114"/>
      <c r="M30" s="114"/>
      <c r="N30" s="114"/>
    </row>
    <row r="31" spans="2:14" customFormat="1" ht="15.75">
      <c r="B31" s="59" t="s">
        <v>267</v>
      </c>
      <c r="C31" s="88"/>
      <c r="D31" s="88"/>
      <c r="E31" s="88"/>
      <c r="F31" s="88"/>
      <c r="G31" s="88"/>
      <c r="H31" s="123"/>
      <c r="I31" s="123"/>
      <c r="J31" s="123"/>
      <c r="K31" s="123"/>
      <c r="L31" s="118"/>
      <c r="M31" s="118">
        <v>0</v>
      </c>
      <c r="N31" s="118"/>
    </row>
    <row r="32" spans="2:14" customFormat="1" ht="15.75">
      <c r="B32" s="56" t="s">
        <v>231</v>
      </c>
      <c r="C32" s="86"/>
      <c r="D32" s="86"/>
      <c r="E32" s="86"/>
      <c r="F32" s="86"/>
      <c r="G32" s="86"/>
      <c r="H32" s="89">
        <f>H33</f>
        <v>1555.95</v>
      </c>
      <c r="I32" s="89"/>
      <c r="J32" s="89">
        <f>J33</f>
        <v>0.65900000000000003</v>
      </c>
      <c r="K32" s="89">
        <v>300.26</v>
      </c>
      <c r="L32" s="114"/>
      <c r="M32" s="114"/>
      <c r="N32" s="114">
        <f>N33</f>
        <v>3.6000000000000004E-2</v>
      </c>
    </row>
    <row r="33" spans="2:14" customFormat="1" ht="15.75">
      <c r="B33" s="56" t="s">
        <v>263</v>
      </c>
      <c r="C33" s="86"/>
      <c r="D33" s="86"/>
      <c r="E33" s="86"/>
      <c r="F33" s="86"/>
      <c r="G33" s="86"/>
      <c r="H33" s="89">
        <f>SUM(H34:H49)</f>
        <v>1555.95</v>
      </c>
      <c r="I33" s="89"/>
      <c r="J33" s="89">
        <f>SUM(J34:J49)</f>
        <v>0.65900000000000003</v>
      </c>
      <c r="K33" s="89">
        <v>300.26</v>
      </c>
      <c r="L33" s="114"/>
      <c r="M33" s="114"/>
      <c r="N33" s="114">
        <f>SUM(N34:N49)</f>
        <v>3.6000000000000004E-2</v>
      </c>
    </row>
    <row r="34" spans="2:14" customFormat="1" ht="15.75">
      <c r="B34" s="59" t="s">
        <v>448</v>
      </c>
      <c r="C34" s="88" t="s">
        <v>449</v>
      </c>
      <c r="D34" s="88" t="s">
        <v>357</v>
      </c>
      <c r="E34" s="88"/>
      <c r="F34" s="88" t="s">
        <v>438</v>
      </c>
      <c r="G34" s="88" t="s">
        <v>164</v>
      </c>
      <c r="H34" s="123">
        <v>56</v>
      </c>
      <c r="I34" s="123">
        <v>12542</v>
      </c>
      <c r="J34" s="123">
        <v>0</v>
      </c>
      <c r="K34" s="123">
        <v>24.27</v>
      </c>
      <c r="L34" s="118">
        <v>0</v>
      </c>
      <c r="M34" s="118">
        <f t="shared" ref="M34:M49" si="1">K34/$K$11</f>
        <v>1.3052176438320802E-2</v>
      </c>
      <c r="N34" s="118">
        <v>2.8999999999999998E-3</v>
      </c>
    </row>
    <row r="35" spans="2:14" customFormat="1" ht="15.75">
      <c r="B35" s="59" t="s">
        <v>450</v>
      </c>
      <c r="C35" s="88" t="s">
        <v>451</v>
      </c>
      <c r="D35" s="88" t="s">
        <v>357</v>
      </c>
      <c r="E35" s="88"/>
      <c r="F35" s="88" t="s">
        <v>438</v>
      </c>
      <c r="G35" s="88" t="s">
        <v>164</v>
      </c>
      <c r="H35" s="123">
        <v>164</v>
      </c>
      <c r="I35" s="123">
        <v>6298</v>
      </c>
      <c r="J35" s="123">
        <v>0</v>
      </c>
      <c r="K35" s="123">
        <v>35.700000000000003</v>
      </c>
      <c r="L35" s="118">
        <v>0</v>
      </c>
      <c r="M35" s="118">
        <f t="shared" si="1"/>
        <v>1.9199122325836534E-2</v>
      </c>
      <c r="N35" s="118">
        <v>4.3E-3</v>
      </c>
    </row>
    <row r="36" spans="2:14" customFormat="1" ht="15.75">
      <c r="B36" s="59" t="s">
        <v>452</v>
      </c>
      <c r="C36" s="88" t="s">
        <v>453</v>
      </c>
      <c r="D36" s="88" t="s">
        <v>357</v>
      </c>
      <c r="E36" s="88"/>
      <c r="F36" s="88" t="s">
        <v>438</v>
      </c>
      <c r="G36" s="88" t="s">
        <v>164</v>
      </c>
      <c r="H36" s="123">
        <v>31</v>
      </c>
      <c r="I36" s="123">
        <v>3271</v>
      </c>
      <c r="J36" s="123">
        <v>0</v>
      </c>
      <c r="K36" s="123">
        <v>3.5</v>
      </c>
      <c r="L36" s="118">
        <v>0</v>
      </c>
      <c r="M36" s="118">
        <f t="shared" si="1"/>
        <v>1.8822668946898561E-3</v>
      </c>
      <c r="N36" s="118">
        <v>4.0000000000000002E-4</v>
      </c>
    </row>
    <row r="37" spans="2:14" customFormat="1" ht="15.75">
      <c r="B37" s="59" t="s">
        <v>454</v>
      </c>
      <c r="C37" s="88" t="s">
        <v>455</v>
      </c>
      <c r="D37" s="88" t="s">
        <v>357</v>
      </c>
      <c r="E37" s="88"/>
      <c r="F37" s="88" t="s">
        <v>438</v>
      </c>
      <c r="G37" s="88" t="s">
        <v>164</v>
      </c>
      <c r="H37" s="123">
        <v>420</v>
      </c>
      <c r="I37" s="123">
        <v>3078</v>
      </c>
      <c r="J37" s="123">
        <v>0.35699999999999998</v>
      </c>
      <c r="K37" s="123">
        <v>45.04</v>
      </c>
      <c r="L37" s="118">
        <v>0</v>
      </c>
      <c r="M37" s="118">
        <f t="shared" si="1"/>
        <v>2.422208598195175E-2</v>
      </c>
      <c r="N37" s="118">
        <v>5.4000000000000003E-3</v>
      </c>
    </row>
    <row r="38" spans="2:14" customFormat="1" ht="15.75">
      <c r="B38" s="59" t="s">
        <v>456</v>
      </c>
      <c r="C38" s="88" t="s">
        <v>457</v>
      </c>
      <c r="D38" s="88" t="s">
        <v>357</v>
      </c>
      <c r="E38" s="88"/>
      <c r="F38" s="88" t="s">
        <v>438</v>
      </c>
      <c r="G38" s="88" t="s">
        <v>164</v>
      </c>
      <c r="H38" s="123">
        <v>207.2</v>
      </c>
      <c r="I38" s="123">
        <v>2928</v>
      </c>
      <c r="J38" s="123">
        <v>0</v>
      </c>
      <c r="K38" s="123">
        <v>20.97</v>
      </c>
      <c r="L38" s="118">
        <v>0</v>
      </c>
      <c r="M38" s="118">
        <f t="shared" si="1"/>
        <v>1.1277467651898937E-2</v>
      </c>
      <c r="N38" s="118">
        <v>2.5000000000000001E-3</v>
      </c>
    </row>
    <row r="39" spans="2:14" customFormat="1" ht="15.75">
      <c r="B39" s="59" t="s">
        <v>460</v>
      </c>
      <c r="C39" s="88" t="s">
        <v>461</v>
      </c>
      <c r="D39" s="88" t="s">
        <v>357</v>
      </c>
      <c r="E39" s="88"/>
      <c r="F39" s="88" t="s">
        <v>438</v>
      </c>
      <c r="G39" s="88" t="s">
        <v>164</v>
      </c>
      <c r="H39" s="123">
        <v>55.5</v>
      </c>
      <c r="I39" s="123">
        <v>10186</v>
      </c>
      <c r="J39" s="123">
        <v>9.6000000000000002E-2</v>
      </c>
      <c r="K39" s="123">
        <v>19.63</v>
      </c>
      <c r="L39" s="118">
        <v>0</v>
      </c>
      <c r="M39" s="118">
        <f t="shared" si="1"/>
        <v>1.0556828326503393E-2</v>
      </c>
      <c r="N39" s="118">
        <v>2.3999999999999998E-3</v>
      </c>
    </row>
    <row r="40" spans="2:14" customFormat="1" ht="15.75">
      <c r="B40" s="59" t="s">
        <v>462</v>
      </c>
      <c r="C40" s="88" t="s">
        <v>463</v>
      </c>
      <c r="D40" s="88" t="s">
        <v>357</v>
      </c>
      <c r="E40" s="88"/>
      <c r="F40" s="88" t="s">
        <v>438</v>
      </c>
      <c r="G40" s="88" t="s">
        <v>164</v>
      </c>
      <c r="H40" s="123">
        <v>158</v>
      </c>
      <c r="I40" s="123">
        <v>2940</v>
      </c>
      <c r="J40" s="123">
        <v>0</v>
      </c>
      <c r="K40" s="123">
        <v>16.05</v>
      </c>
      <c r="L40" s="118">
        <v>0</v>
      </c>
      <c r="M40" s="118">
        <f t="shared" si="1"/>
        <v>8.6315381885063401E-3</v>
      </c>
      <c r="N40" s="118">
        <v>1.9E-3</v>
      </c>
    </row>
    <row r="41" spans="2:14" customFormat="1" ht="15.75">
      <c r="B41" s="59" t="s">
        <v>464</v>
      </c>
      <c r="C41" s="88" t="s">
        <v>465</v>
      </c>
      <c r="D41" s="88" t="s">
        <v>361</v>
      </c>
      <c r="E41" s="88"/>
      <c r="F41" s="88" t="s">
        <v>438</v>
      </c>
      <c r="G41" s="88" t="s">
        <v>164</v>
      </c>
      <c r="H41" s="123">
        <v>28.35</v>
      </c>
      <c r="I41" s="123">
        <v>12922</v>
      </c>
      <c r="J41" s="123">
        <v>0</v>
      </c>
      <c r="K41" s="123">
        <v>12.66</v>
      </c>
      <c r="L41" s="118">
        <v>0</v>
      </c>
      <c r="M41" s="118">
        <f t="shared" si="1"/>
        <v>6.8084282533638794E-3</v>
      </c>
      <c r="N41" s="118">
        <v>1.5E-3</v>
      </c>
    </row>
    <row r="42" spans="2:14" customFormat="1" ht="15.75">
      <c r="B42" s="59" t="s">
        <v>466</v>
      </c>
      <c r="C42" s="88" t="s">
        <v>467</v>
      </c>
      <c r="D42" s="88" t="s">
        <v>357</v>
      </c>
      <c r="E42" s="88"/>
      <c r="F42" s="88" t="s">
        <v>438</v>
      </c>
      <c r="G42" s="88" t="s">
        <v>164</v>
      </c>
      <c r="H42" s="123">
        <v>14</v>
      </c>
      <c r="I42" s="123">
        <v>28510</v>
      </c>
      <c r="J42" s="123">
        <v>3.1E-2</v>
      </c>
      <c r="K42" s="123">
        <v>13.83</v>
      </c>
      <c r="L42" s="118">
        <v>0</v>
      </c>
      <c r="M42" s="118">
        <f t="shared" si="1"/>
        <v>7.4376431867316318E-3</v>
      </c>
      <c r="N42" s="118">
        <v>1.7000000000000001E-3</v>
      </c>
    </row>
    <row r="43" spans="2:14" customFormat="1" ht="15.75">
      <c r="B43" s="59" t="s">
        <v>468</v>
      </c>
      <c r="C43" s="88" t="s">
        <v>469</v>
      </c>
      <c r="D43" s="88" t="s">
        <v>357</v>
      </c>
      <c r="E43" s="88"/>
      <c r="F43" s="88" t="s">
        <v>438</v>
      </c>
      <c r="G43" s="88" t="s">
        <v>164</v>
      </c>
      <c r="H43" s="123">
        <v>42.9</v>
      </c>
      <c r="I43" s="123">
        <v>32186</v>
      </c>
      <c r="J43" s="123">
        <v>0.17499999999999999</v>
      </c>
      <c r="K43" s="123">
        <v>47.9</v>
      </c>
      <c r="L43" s="118">
        <v>0</v>
      </c>
      <c r="M43" s="118">
        <f t="shared" si="1"/>
        <v>2.5760166930184032E-2</v>
      </c>
      <c r="N43" s="118">
        <v>5.6999999999999993E-3</v>
      </c>
    </row>
    <row r="44" spans="2:14" customFormat="1" ht="15.75">
      <c r="B44" s="59" t="s">
        <v>470</v>
      </c>
      <c r="C44" s="88" t="s">
        <v>471</v>
      </c>
      <c r="D44" s="88" t="s">
        <v>357</v>
      </c>
      <c r="E44" s="88"/>
      <c r="F44" s="88" t="s">
        <v>438</v>
      </c>
      <c r="G44" s="88" t="s">
        <v>164</v>
      </c>
      <c r="H44" s="123">
        <v>28</v>
      </c>
      <c r="I44" s="123">
        <v>5825</v>
      </c>
      <c r="J44" s="123">
        <v>0</v>
      </c>
      <c r="K44" s="123">
        <v>5.64</v>
      </c>
      <c r="L44" s="118">
        <v>0</v>
      </c>
      <c r="M44" s="118">
        <f t="shared" si="1"/>
        <v>3.0331386531573679E-3</v>
      </c>
      <c r="N44" s="118">
        <v>7.000000000000001E-4</v>
      </c>
    </row>
    <row r="45" spans="2:14" customFormat="1" ht="15.75">
      <c r="B45" s="59" t="s">
        <v>472</v>
      </c>
      <c r="C45" s="88" t="s">
        <v>473</v>
      </c>
      <c r="D45" s="88" t="s">
        <v>357</v>
      </c>
      <c r="E45" s="88"/>
      <c r="F45" s="88" t="s">
        <v>438</v>
      </c>
      <c r="G45" s="88" t="s">
        <v>164</v>
      </c>
      <c r="H45" s="123">
        <v>77</v>
      </c>
      <c r="I45" s="123">
        <v>6004</v>
      </c>
      <c r="J45" s="123">
        <v>0</v>
      </c>
      <c r="K45" s="123">
        <v>15.98</v>
      </c>
      <c r="L45" s="118">
        <v>0</v>
      </c>
      <c r="M45" s="118">
        <f t="shared" si="1"/>
        <v>8.5938928506125428E-3</v>
      </c>
      <c r="N45" s="118">
        <v>1.9E-3</v>
      </c>
    </row>
    <row r="46" spans="2:14" customFormat="1" ht="15.75">
      <c r="B46" s="59" t="s">
        <v>474</v>
      </c>
      <c r="C46" s="88" t="s">
        <v>475</v>
      </c>
      <c r="D46" s="88" t="s">
        <v>357</v>
      </c>
      <c r="E46" s="88"/>
      <c r="F46" s="88" t="s">
        <v>438</v>
      </c>
      <c r="G46" s="88" t="s">
        <v>164</v>
      </c>
      <c r="H46" s="123">
        <v>56</v>
      </c>
      <c r="I46" s="123">
        <v>6462</v>
      </c>
      <c r="J46" s="123">
        <v>0</v>
      </c>
      <c r="K46" s="123">
        <v>12.51</v>
      </c>
      <c r="L46" s="118">
        <v>0</v>
      </c>
      <c r="M46" s="118">
        <f t="shared" si="1"/>
        <v>6.7277596721628859E-3</v>
      </c>
      <c r="N46" s="118">
        <v>1.5E-3</v>
      </c>
    </row>
    <row r="47" spans="2:14" customFormat="1" ht="15.75">
      <c r="B47" s="59" t="s">
        <v>476</v>
      </c>
      <c r="C47" s="88" t="s">
        <v>477</v>
      </c>
      <c r="D47" s="88" t="s">
        <v>357</v>
      </c>
      <c r="E47" s="88"/>
      <c r="F47" s="88" t="s">
        <v>438</v>
      </c>
      <c r="G47" s="88" t="s">
        <v>164</v>
      </c>
      <c r="H47" s="123">
        <v>84</v>
      </c>
      <c r="I47" s="123">
        <v>4487</v>
      </c>
      <c r="J47" s="123">
        <v>0</v>
      </c>
      <c r="K47" s="123">
        <v>13.03</v>
      </c>
      <c r="L47" s="118">
        <v>0</v>
      </c>
      <c r="M47" s="118">
        <f t="shared" si="1"/>
        <v>7.0074107536596646E-3</v>
      </c>
      <c r="N47" s="118">
        <v>1.6000000000000001E-3</v>
      </c>
    </row>
    <row r="48" spans="2:14" customFormat="1" ht="15.75">
      <c r="B48" s="59" t="s">
        <v>478</v>
      </c>
      <c r="C48" s="88" t="s">
        <v>479</v>
      </c>
      <c r="D48" s="88" t="s">
        <v>357</v>
      </c>
      <c r="E48" s="88"/>
      <c r="F48" s="88" t="s">
        <v>438</v>
      </c>
      <c r="G48" s="88" t="s">
        <v>164</v>
      </c>
      <c r="H48" s="123">
        <v>49</v>
      </c>
      <c r="I48" s="123">
        <v>2892</v>
      </c>
      <c r="J48" s="123">
        <v>0</v>
      </c>
      <c r="K48" s="123">
        <v>4.9000000000000004</v>
      </c>
      <c r="L48" s="118">
        <v>0</v>
      </c>
      <c r="M48" s="118">
        <f t="shared" si="1"/>
        <v>2.6351736525657989E-3</v>
      </c>
      <c r="N48" s="118">
        <v>5.9999999999999995E-4</v>
      </c>
    </row>
    <row r="49" spans="2:14">
      <c r="B49" s="59" t="s">
        <v>480</v>
      </c>
      <c r="C49" s="88" t="s">
        <v>481</v>
      </c>
      <c r="D49" s="88" t="s">
        <v>357</v>
      </c>
      <c r="E49" s="88"/>
      <c r="F49" s="88" t="s">
        <v>438</v>
      </c>
      <c r="G49" s="88" t="s">
        <v>164</v>
      </c>
      <c r="H49" s="123">
        <v>85</v>
      </c>
      <c r="I49" s="123">
        <v>2950</v>
      </c>
      <c r="J49" s="123">
        <v>0</v>
      </c>
      <c r="K49" s="123">
        <v>8.67</v>
      </c>
      <c r="L49" s="118">
        <v>0</v>
      </c>
      <c r="M49" s="118">
        <f t="shared" si="1"/>
        <v>4.662643993417444E-3</v>
      </c>
      <c r="N49" s="118">
        <v>1E-3</v>
      </c>
    </row>
    <row r="50" spans="2:14">
      <c r="B50" s="56" t="s">
        <v>264</v>
      </c>
      <c r="C50" s="86"/>
      <c r="D50" s="86"/>
      <c r="E50" s="86"/>
      <c r="F50" s="86"/>
      <c r="G50" s="86"/>
      <c r="H50" s="89"/>
      <c r="I50" s="89"/>
      <c r="J50" s="89"/>
      <c r="K50" s="89"/>
      <c r="L50" s="114"/>
      <c r="M50" s="114"/>
      <c r="N50" s="114"/>
    </row>
    <row r="51" spans="2:14">
      <c r="B51" s="59" t="s">
        <v>267</v>
      </c>
      <c r="C51" s="88"/>
      <c r="D51" s="88"/>
      <c r="E51" s="88"/>
      <c r="F51" s="88"/>
      <c r="G51" s="88"/>
      <c r="H51" s="123"/>
      <c r="I51" s="123"/>
      <c r="J51" s="123"/>
      <c r="K51" s="123"/>
      <c r="L51" s="118"/>
      <c r="M51" s="118">
        <v>0</v>
      </c>
      <c r="N51" s="118"/>
    </row>
    <row r="52" spans="2:14">
      <c r="B52" s="56" t="s">
        <v>72</v>
      </c>
      <c r="C52" s="86"/>
      <c r="D52" s="86"/>
      <c r="E52" s="86"/>
      <c r="F52" s="86"/>
      <c r="G52" s="86"/>
      <c r="H52" s="89"/>
      <c r="I52" s="89"/>
      <c r="J52" s="89"/>
      <c r="K52" s="89"/>
      <c r="L52" s="114"/>
      <c r="M52" s="114"/>
      <c r="N52" s="114"/>
    </row>
    <row r="53" spans="2:14">
      <c r="B53" s="59" t="s">
        <v>267</v>
      </c>
      <c r="C53" s="88"/>
      <c r="D53" s="88"/>
      <c r="E53" s="88"/>
      <c r="F53" s="88"/>
      <c r="G53" s="88"/>
      <c r="H53" s="123"/>
      <c r="I53" s="123"/>
      <c r="J53" s="123"/>
      <c r="K53" s="123"/>
      <c r="L53" s="118"/>
      <c r="M53" s="118">
        <v>0</v>
      </c>
      <c r="N53" s="118"/>
    </row>
    <row r="54" spans="2:14">
      <c r="B54" s="56" t="s">
        <v>82</v>
      </c>
      <c r="C54" s="86"/>
      <c r="D54" s="86"/>
      <c r="E54" s="86"/>
      <c r="F54" s="86"/>
      <c r="G54" s="86"/>
      <c r="H54" s="89"/>
      <c r="I54" s="89"/>
      <c r="J54" s="89"/>
      <c r="K54" s="89"/>
      <c r="L54" s="114"/>
      <c r="M54" s="114"/>
      <c r="N54" s="114"/>
    </row>
    <row r="55" spans="2:14">
      <c r="B55" s="122" t="s">
        <v>267</v>
      </c>
      <c r="C55" s="88"/>
      <c r="D55" s="88"/>
      <c r="E55" s="88"/>
      <c r="F55" s="88"/>
      <c r="G55" s="88"/>
      <c r="H55" s="123"/>
      <c r="I55" s="123"/>
      <c r="J55" s="123"/>
      <c r="K55" s="123"/>
      <c r="L55" s="118"/>
      <c r="M55" s="118">
        <v>0</v>
      </c>
      <c r="N55" s="118"/>
    </row>
    <row r="56" spans="2:14">
      <c r="B56" s="120" t="s">
        <v>249</v>
      </c>
      <c r="D56" s="1"/>
      <c r="E56" s="1"/>
      <c r="F56" s="1"/>
      <c r="G56" s="1"/>
    </row>
    <row r="57" spans="2:14">
      <c r="B57" s="120" t="s">
        <v>133</v>
      </c>
      <c r="D57" s="1"/>
      <c r="E57" s="1"/>
      <c r="F57" s="1"/>
      <c r="G57" s="1"/>
    </row>
    <row r="58" spans="2:14">
      <c r="B58" s="120" t="s">
        <v>245</v>
      </c>
      <c r="D58" s="1"/>
      <c r="E58" s="1"/>
      <c r="F58" s="1"/>
      <c r="G58" s="1"/>
    </row>
    <row r="59" spans="2:14">
      <c r="B59" s="120" t="s">
        <v>246</v>
      </c>
      <c r="D59" s="1"/>
      <c r="E59" s="1"/>
      <c r="F59" s="1"/>
      <c r="G59" s="1"/>
    </row>
    <row r="60" spans="2:14">
      <c r="B60" s="109" t="s">
        <v>247</v>
      </c>
      <c r="D60" s="1"/>
      <c r="E60" s="1"/>
      <c r="F60" s="1"/>
      <c r="G60" s="1"/>
    </row>
    <row r="61" spans="2:14">
      <c r="B61" s="134" t="s">
        <v>256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B249" s="31"/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"/>
      <c r="D251" s="1"/>
      <c r="E251" s="1"/>
      <c r="F251" s="1"/>
      <c r="G251" s="1"/>
    </row>
    <row r="252" spans="2:7"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</sheetData>
  <mergeCells count="3">
    <mergeCell ref="B6:N6"/>
    <mergeCell ref="B7:N7"/>
    <mergeCell ref="B61:N61"/>
  </mergeCells>
  <phoneticPr fontId="4" type="noConversion"/>
  <dataValidations count="1">
    <dataValidation allowBlank="1" showInputMessage="1" showErrorMessage="1" sqref="J5:J7 J10:J11 K5:XFD11 A5:I11 A49:A1048576 O49:XFD1048576 B62:N1048576 B49:L60 N49:N60 M50:M60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D13" workbookViewId="0">
      <selection activeCell="P27" sqref="P2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8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8.7109375" style="1" bestFit="1" customWidth="1"/>
    <col min="11" max="11" width="10.85546875" style="1" bestFit="1" customWidth="1"/>
    <col min="12" max="12" width="8.7109375" style="1" bestFit="1" customWidth="1"/>
    <col min="13" max="15" width="11.140625" style="1" customWidth="1"/>
    <col min="16" max="16" width="15.5703125" style="1" bestFit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68.88</v>
      </c>
      <c r="K11" s="82"/>
      <c r="L11" s="82">
        <v>44.72</v>
      </c>
      <c r="M11" s="113"/>
      <c r="N11" s="113"/>
      <c r="O11" s="113">
        <v>5.4000000000000003E-3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267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482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267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6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6" customFormat="1" ht="15.75">
      <c r="B18" s="64" t="s">
        <v>267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6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6" customFormat="1" ht="15.75">
      <c r="B20" s="64" t="s">
        <v>267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6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9">
        <v>68.88</v>
      </c>
      <c r="K21" s="89"/>
      <c r="L21" s="89">
        <v>44.72</v>
      </c>
      <c r="M21" s="114"/>
      <c r="N21" s="114"/>
      <c r="O21" s="114">
        <v>5.4000000000000003E-3</v>
      </c>
    </row>
    <row r="22" spans="2:16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6" customFormat="1" ht="15.75">
      <c r="B23" s="64" t="s">
        <v>267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6" customFormat="1" ht="15.75">
      <c r="B24" s="58" t="s">
        <v>482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6">
      <c r="B25" s="64" t="s">
        <v>267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6">
      <c r="B26" s="58" t="s">
        <v>30</v>
      </c>
      <c r="C26" s="86"/>
      <c r="D26" s="86"/>
      <c r="E26" s="86"/>
      <c r="F26" s="86"/>
      <c r="G26" s="86"/>
      <c r="H26" s="86"/>
      <c r="I26" s="86"/>
      <c r="J26" s="89">
        <v>68.88</v>
      </c>
      <c r="K26" s="89"/>
      <c r="L26" s="89">
        <v>44.72</v>
      </c>
      <c r="M26" s="114"/>
      <c r="N26" s="114"/>
      <c r="O26" s="114">
        <v>5.4000000000000003E-3</v>
      </c>
    </row>
    <row r="27" spans="2:16">
      <c r="B27" s="64" t="s">
        <v>483</v>
      </c>
      <c r="C27" s="88" t="s">
        <v>484</v>
      </c>
      <c r="D27" s="88" t="s">
        <v>26</v>
      </c>
      <c r="E27" s="88">
        <v>5617</v>
      </c>
      <c r="F27" s="88" t="s">
        <v>438</v>
      </c>
      <c r="G27" s="88">
        <v>0</v>
      </c>
      <c r="H27" s="88" t="s">
        <v>281</v>
      </c>
      <c r="I27" s="88" t="s">
        <v>164</v>
      </c>
      <c r="J27" s="123">
        <v>68.88</v>
      </c>
      <c r="K27" s="123">
        <f>64918.5754/3.456</f>
        <v>18784.310011574074</v>
      </c>
      <c r="L27" s="123">
        <v>44.72</v>
      </c>
      <c r="M27" s="118">
        <v>0</v>
      </c>
      <c r="N27" s="118">
        <v>1</v>
      </c>
      <c r="O27" s="118">
        <v>5.4000000000000003E-3</v>
      </c>
      <c r="P27" s="153"/>
    </row>
    <row r="28" spans="2:16">
      <c r="B28" s="58" t="s">
        <v>72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4"/>
      <c r="N28" s="114"/>
      <c r="O28" s="114"/>
    </row>
    <row r="29" spans="2:16">
      <c r="B29" s="125" t="s">
        <v>267</v>
      </c>
      <c r="C29" s="88"/>
      <c r="D29" s="88"/>
      <c r="E29" s="88"/>
      <c r="F29" s="88"/>
      <c r="G29" s="88"/>
      <c r="H29" s="88"/>
      <c r="I29" s="88"/>
      <c r="J29" s="123"/>
      <c r="K29" s="123"/>
      <c r="L29" s="123"/>
      <c r="M29" s="118"/>
      <c r="N29" s="118"/>
      <c r="O29" s="118"/>
    </row>
    <row r="30" spans="2:16">
      <c r="B30" s="120" t="s">
        <v>249</v>
      </c>
      <c r="D30" s="1"/>
      <c r="E30" s="1"/>
    </row>
    <row r="31" spans="2:16">
      <c r="B31" s="120" t="s">
        <v>133</v>
      </c>
      <c r="D31" s="1"/>
      <c r="E31" s="1"/>
    </row>
    <row r="32" spans="2:16">
      <c r="B32" s="120" t="s">
        <v>245</v>
      </c>
      <c r="C32" s="1"/>
      <c r="D32" s="1"/>
      <c r="E32" s="1"/>
    </row>
    <row r="33" spans="2:15">
      <c r="B33" s="120" t="s">
        <v>246</v>
      </c>
      <c r="C33" s="1"/>
      <c r="D33" s="1"/>
      <c r="E33" s="1"/>
    </row>
    <row r="34" spans="2:15">
      <c r="B34" s="134" t="s">
        <v>256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485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233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9" workbookViewId="0">
      <selection activeCell="B1" sqref="B1:L3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4257812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0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>
        <v>-2</v>
      </c>
      <c r="H11" s="82"/>
      <c r="I11" s="82">
        <v>-1.58</v>
      </c>
      <c r="J11" s="113"/>
      <c r="K11" s="113"/>
      <c r="L11" s="113">
        <v>-2.0000000000000001E-4</v>
      </c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219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267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486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267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75">
      <c r="B17" s="56" t="s">
        <v>220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75">
      <c r="B18" s="59" t="s">
        <v>267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75">
      <c r="B19" s="56" t="s">
        <v>72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75">
      <c r="B20" s="59" t="s">
        <v>267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75">
      <c r="B21" s="56" t="s">
        <v>231</v>
      </c>
      <c r="C21" s="86"/>
      <c r="D21" s="86"/>
      <c r="E21" s="86"/>
      <c r="F21" s="86"/>
      <c r="G21" s="89">
        <v>-2</v>
      </c>
      <c r="H21" s="89"/>
      <c r="I21" s="89">
        <v>-1.58</v>
      </c>
      <c r="J21" s="114"/>
      <c r="K21" s="114"/>
      <c r="L21" s="114">
        <v>-2.0000000000000001E-4</v>
      </c>
    </row>
    <row r="22" spans="2:12" customFormat="1" ht="15.75">
      <c r="B22" s="56" t="s">
        <v>219</v>
      </c>
      <c r="C22" s="86"/>
      <c r="D22" s="86"/>
      <c r="E22" s="86"/>
      <c r="F22" s="86"/>
      <c r="G22" s="89">
        <v>-2</v>
      </c>
      <c r="H22" s="89"/>
      <c r="I22" s="89">
        <v>-1.58</v>
      </c>
      <c r="J22" s="114"/>
      <c r="K22" s="114"/>
      <c r="L22" s="114">
        <v>-2.0000000000000001E-4</v>
      </c>
    </row>
    <row r="23" spans="2:12" customFormat="1" ht="15.75">
      <c r="B23" s="59" t="s">
        <v>487</v>
      </c>
      <c r="C23" s="88">
        <v>8830945</v>
      </c>
      <c r="D23" s="88" t="s">
        <v>357</v>
      </c>
      <c r="E23" s="88" t="s">
        <v>488</v>
      </c>
      <c r="F23" s="88" t="s">
        <v>164</v>
      </c>
      <c r="G23" s="123">
        <v>-1</v>
      </c>
      <c r="H23" s="123">
        <v>23300</v>
      </c>
      <c r="I23" s="123">
        <v>-0.81</v>
      </c>
      <c r="J23" s="118">
        <v>0</v>
      </c>
      <c r="K23" s="118">
        <v>0.50850000000000006</v>
      </c>
      <c r="L23" s="118">
        <v>-1E-4</v>
      </c>
    </row>
    <row r="24" spans="2:12" customFormat="1" ht="15.75">
      <c r="B24" s="59" t="s">
        <v>489</v>
      </c>
      <c r="C24" s="88">
        <v>8830887</v>
      </c>
      <c r="D24" s="88" t="s">
        <v>357</v>
      </c>
      <c r="E24" s="88" t="s">
        <v>488</v>
      </c>
      <c r="F24" s="88" t="s">
        <v>164</v>
      </c>
      <c r="G24" s="123">
        <v>-1</v>
      </c>
      <c r="H24" s="123">
        <v>22500</v>
      </c>
      <c r="I24" s="123">
        <v>-0.78</v>
      </c>
      <c r="J24" s="118">
        <v>0</v>
      </c>
      <c r="K24" s="118">
        <v>0.49149999999999999</v>
      </c>
      <c r="L24" s="118">
        <v>-1E-4</v>
      </c>
    </row>
    <row r="25" spans="2:12" customFormat="1" ht="15.75">
      <c r="B25" s="56" t="s">
        <v>224</v>
      </c>
      <c r="C25" s="86"/>
      <c r="D25" s="86"/>
      <c r="E25" s="86"/>
      <c r="F25" s="86"/>
      <c r="G25" s="89"/>
      <c r="H25" s="89"/>
      <c r="I25" s="89"/>
      <c r="J25" s="114"/>
      <c r="K25" s="114"/>
      <c r="L25" s="114"/>
    </row>
    <row r="26" spans="2:12" customFormat="1" ht="15.75">
      <c r="B26" s="59" t="s">
        <v>267</v>
      </c>
      <c r="C26" s="88"/>
      <c r="D26" s="88"/>
      <c r="E26" s="88"/>
      <c r="F26" s="88"/>
      <c r="G26" s="123"/>
      <c r="H26" s="123"/>
      <c r="I26" s="123"/>
      <c r="J26" s="118"/>
      <c r="K26" s="118"/>
      <c r="L26" s="118"/>
    </row>
    <row r="27" spans="2:12" customFormat="1" ht="15.75">
      <c r="B27" s="56" t="s">
        <v>220</v>
      </c>
      <c r="C27" s="86"/>
      <c r="D27" s="86"/>
      <c r="E27" s="86"/>
      <c r="F27" s="86"/>
      <c r="G27" s="89"/>
      <c r="H27" s="89"/>
      <c r="I27" s="89"/>
      <c r="J27" s="114"/>
      <c r="K27" s="114"/>
      <c r="L27" s="114"/>
    </row>
    <row r="28" spans="2:12" customFormat="1" ht="15.75">
      <c r="B28" s="59" t="s">
        <v>267</v>
      </c>
      <c r="C28" s="88"/>
      <c r="D28" s="88"/>
      <c r="E28" s="88"/>
      <c r="F28" s="88"/>
      <c r="G28" s="123"/>
      <c r="H28" s="123"/>
      <c r="I28" s="123"/>
      <c r="J28" s="118"/>
      <c r="K28" s="118"/>
      <c r="L28" s="118"/>
    </row>
    <row r="29" spans="2:12" customFormat="1" ht="15.75">
      <c r="B29" s="56" t="s">
        <v>221</v>
      </c>
      <c r="C29" s="86"/>
      <c r="D29" s="86"/>
      <c r="E29" s="86"/>
      <c r="F29" s="86"/>
      <c r="G29" s="89"/>
      <c r="H29" s="89"/>
      <c r="I29" s="89"/>
      <c r="J29" s="114"/>
      <c r="K29" s="114"/>
      <c r="L29" s="114"/>
    </row>
    <row r="30" spans="2:12" customFormat="1" ht="15.75">
      <c r="B30" s="59" t="s">
        <v>267</v>
      </c>
      <c r="C30" s="88"/>
      <c r="D30" s="88"/>
      <c r="E30" s="88"/>
      <c r="F30" s="88"/>
      <c r="G30" s="123"/>
      <c r="H30" s="123"/>
      <c r="I30" s="123"/>
      <c r="J30" s="118"/>
      <c r="K30" s="118"/>
      <c r="L30" s="118"/>
    </row>
    <row r="31" spans="2:12" customFormat="1" ht="15.75">
      <c r="B31" s="56" t="s">
        <v>72</v>
      </c>
      <c r="C31" s="86"/>
      <c r="D31" s="86"/>
      <c r="E31" s="86"/>
      <c r="F31" s="86"/>
      <c r="G31" s="89"/>
      <c r="H31" s="89"/>
      <c r="I31" s="89"/>
      <c r="J31" s="114"/>
      <c r="K31" s="114"/>
      <c r="L31" s="114"/>
    </row>
    <row r="32" spans="2:12" customFormat="1" ht="15.75">
      <c r="B32" s="122" t="s">
        <v>267</v>
      </c>
      <c r="C32" s="88"/>
      <c r="D32" s="88"/>
      <c r="E32" s="88"/>
      <c r="F32" s="88"/>
      <c r="G32" s="123"/>
      <c r="H32" s="123"/>
      <c r="I32" s="123"/>
      <c r="J32" s="118"/>
      <c r="K32" s="118"/>
      <c r="L32" s="118"/>
    </row>
    <row r="33" spans="1:12" customFormat="1">
      <c r="A33" s="1"/>
      <c r="B33" s="120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20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175</v>
      </c>
      <c r="BH6" s="3" t="s">
        <v>165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490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491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267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267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267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267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267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231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76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267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492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267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267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267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267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267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267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267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81" customFormat="1" ht="15.75">
      <c r="B14" s="66" t="s">
        <v>267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81" customFormat="1" ht="15.75">
      <c r="B16" s="66" t="s">
        <v>267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267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267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267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267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8.42578125" style="1" customWidth="1"/>
    <col min="9" max="9" width="10.8554687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8</v>
      </c>
      <c r="I11" s="82"/>
      <c r="J11" s="82">
        <v>3.14</v>
      </c>
      <c r="K11" s="113"/>
      <c r="L11" s="113"/>
      <c r="M11" s="113">
        <v>4.0000000000000002E-4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9">
        <v>8</v>
      </c>
      <c r="I12" s="89"/>
      <c r="J12" s="89">
        <v>3.14</v>
      </c>
      <c r="K12" s="114"/>
      <c r="L12" s="114"/>
      <c r="M12" s="114">
        <v>4.0000000000000002E-4</v>
      </c>
    </row>
    <row r="13" spans="2:98" customFormat="1" ht="15.75">
      <c r="B13" s="59" t="s">
        <v>493</v>
      </c>
      <c r="C13" s="88">
        <v>10056125</v>
      </c>
      <c r="D13" s="88"/>
      <c r="E13" s="88">
        <v>825</v>
      </c>
      <c r="F13" s="88" t="s">
        <v>157</v>
      </c>
      <c r="G13" s="88" t="s">
        <v>165</v>
      </c>
      <c r="H13" s="123">
        <v>8</v>
      </c>
      <c r="I13" s="123">
        <v>39289.099499999997</v>
      </c>
      <c r="J13" s="123">
        <v>3.14</v>
      </c>
      <c r="K13" s="118">
        <v>0</v>
      </c>
      <c r="L13" s="118">
        <v>1</v>
      </c>
      <c r="M13" s="118">
        <v>4.0000000000000002E-4</v>
      </c>
    </row>
    <row r="14" spans="2:98" customFormat="1" ht="15.75">
      <c r="B14" s="58" t="s">
        <v>231</v>
      </c>
      <c r="C14" s="86"/>
      <c r="D14" s="86"/>
      <c r="E14" s="86"/>
      <c r="F14" s="86"/>
      <c r="G14" s="86"/>
      <c r="H14" s="89"/>
      <c r="I14" s="89"/>
      <c r="J14" s="89"/>
      <c r="K14" s="114"/>
      <c r="L14" s="114"/>
      <c r="M14" s="114"/>
    </row>
    <row r="15" spans="2:98" customFormat="1" ht="15.75">
      <c r="B15" s="58" t="s">
        <v>79</v>
      </c>
      <c r="C15" s="86"/>
      <c r="D15" s="86"/>
      <c r="E15" s="86"/>
      <c r="F15" s="86"/>
      <c r="G15" s="86"/>
      <c r="H15" s="89"/>
      <c r="I15" s="89"/>
      <c r="J15" s="89"/>
      <c r="K15" s="114"/>
      <c r="L15" s="114"/>
      <c r="M15" s="114"/>
    </row>
    <row r="16" spans="2:98" customFormat="1" ht="15.75">
      <c r="B16" s="59" t="s">
        <v>267</v>
      </c>
      <c r="C16" s="88"/>
      <c r="D16" s="88"/>
      <c r="E16" s="88"/>
      <c r="F16" s="88"/>
      <c r="G16" s="88"/>
      <c r="H16" s="123"/>
      <c r="I16" s="123"/>
      <c r="J16" s="123"/>
      <c r="K16" s="118"/>
      <c r="L16" s="118"/>
      <c r="M16" s="118"/>
    </row>
    <row r="17" spans="1:13" customFormat="1" ht="15.75">
      <c r="B17" s="58" t="s">
        <v>78</v>
      </c>
      <c r="C17" s="86"/>
      <c r="D17" s="86"/>
      <c r="E17" s="86"/>
      <c r="F17" s="86"/>
      <c r="G17" s="86"/>
      <c r="H17" s="89"/>
      <c r="I17" s="89"/>
      <c r="J17" s="89"/>
      <c r="K17" s="114"/>
      <c r="L17" s="114"/>
      <c r="M17" s="114"/>
    </row>
    <row r="18" spans="1:13" customFormat="1" ht="15.75">
      <c r="B18" s="122" t="s">
        <v>267</v>
      </c>
      <c r="C18" s="88"/>
      <c r="D18" s="88"/>
      <c r="E18" s="88"/>
      <c r="F18" s="88"/>
      <c r="G18" s="88"/>
      <c r="H18" s="123"/>
      <c r="I18" s="123"/>
      <c r="J18" s="123"/>
      <c r="K18" s="118"/>
      <c r="L18" s="118"/>
      <c r="M18" s="118"/>
    </row>
    <row r="19" spans="1:13" customFormat="1">
      <c r="A19" s="1"/>
      <c r="B19" s="120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20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20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4" t="s">
        <v>256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6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5703125" style="2" customWidth="1"/>
    <col min="4" max="4" width="9.85546875" style="1" bestFit="1" customWidth="1"/>
    <col min="5" max="5" width="11.85546875" style="1" bestFit="1" customWidth="1"/>
    <col min="6" max="6" width="13.1406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94"/>
      <c r="F11" s="82">
        <v>21755.35</v>
      </c>
      <c r="G11" s="82"/>
      <c r="H11" s="82">
        <v>129.04</v>
      </c>
      <c r="I11" s="113"/>
      <c r="J11" s="113"/>
      <c r="K11" s="113">
        <v>1.54E-2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222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267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227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267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1:11" customFormat="1" ht="15.75">
      <c r="B17" s="56" t="s">
        <v>228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1:11" customFormat="1" ht="15.75">
      <c r="B18" s="59" t="s">
        <v>267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1:11" customFormat="1" ht="15.75">
      <c r="B19" s="56" t="s">
        <v>229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1:11" customFormat="1" ht="15.75">
      <c r="B20" s="59" t="s">
        <v>267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1:11" customFormat="1" ht="15.75">
      <c r="B21" s="56" t="s">
        <v>231</v>
      </c>
      <c r="C21" s="86"/>
      <c r="D21" s="86"/>
      <c r="E21" s="95"/>
      <c r="F21" s="89">
        <v>21755.35</v>
      </c>
      <c r="G21" s="89"/>
      <c r="H21" s="89">
        <v>129.04</v>
      </c>
      <c r="I21" s="114"/>
      <c r="J21" s="114"/>
      <c r="K21" s="114">
        <v>1.54E-2</v>
      </c>
    </row>
    <row r="22" spans="1:11" customFormat="1" ht="16.5" customHeight="1">
      <c r="B22" s="56" t="s">
        <v>222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1:11" customFormat="1" ht="16.5" customHeight="1">
      <c r="B23" s="59" t="s">
        <v>267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1:11" customFormat="1" ht="16.5" customHeight="1">
      <c r="B24" s="56" t="s">
        <v>227</v>
      </c>
      <c r="C24" s="86"/>
      <c r="D24" s="86"/>
      <c r="E24" s="95"/>
      <c r="F24" s="89">
        <v>21755.35</v>
      </c>
      <c r="G24" s="89"/>
      <c r="H24" s="89">
        <v>129.04</v>
      </c>
      <c r="I24" s="114"/>
      <c r="J24" s="114"/>
      <c r="K24" s="114">
        <v>1.54E-2</v>
      </c>
    </row>
    <row r="25" spans="1:11" customFormat="1" ht="15.75">
      <c r="B25" s="59" t="s">
        <v>494</v>
      </c>
      <c r="C25" s="88">
        <v>60605763</v>
      </c>
      <c r="D25" s="88" t="s">
        <v>165</v>
      </c>
      <c r="E25" s="99">
        <v>42306</v>
      </c>
      <c r="F25" s="123">
        <v>4.01</v>
      </c>
      <c r="G25" s="123">
        <v>199609.1</v>
      </c>
      <c r="H25" s="123">
        <v>8</v>
      </c>
      <c r="I25" s="118">
        <v>0</v>
      </c>
      <c r="J25" s="118">
        <v>6.2E-2</v>
      </c>
      <c r="K25" s="118">
        <v>1E-3</v>
      </c>
    </row>
    <row r="26" spans="1:11" customFormat="1" ht="15.75">
      <c r="B26" s="59" t="s">
        <v>495</v>
      </c>
      <c r="C26" s="88">
        <v>6200471</v>
      </c>
      <c r="D26" s="88" t="s">
        <v>165</v>
      </c>
      <c r="E26" s="99">
        <v>43117</v>
      </c>
      <c r="F26" s="123">
        <v>76.680000000000007</v>
      </c>
      <c r="G26" s="123">
        <v>132186.07999999999</v>
      </c>
      <c r="H26" s="123">
        <v>101.36</v>
      </c>
      <c r="I26" s="118">
        <v>0</v>
      </c>
      <c r="J26" s="118">
        <v>0.78549999999999998</v>
      </c>
      <c r="K26" s="118">
        <v>1.21E-2</v>
      </c>
    </row>
    <row r="27" spans="1:11" customFormat="1" ht="15.75">
      <c r="B27" s="59" t="s">
        <v>496</v>
      </c>
      <c r="C27" s="88">
        <v>10044857</v>
      </c>
      <c r="D27" s="88" t="s">
        <v>165</v>
      </c>
      <c r="E27" s="99">
        <v>42912</v>
      </c>
      <c r="F27" s="123">
        <v>21674.66</v>
      </c>
      <c r="G27" s="123">
        <v>90.757599999999996</v>
      </c>
      <c r="H27" s="123">
        <v>19.670000000000002</v>
      </c>
      <c r="I27" s="118">
        <v>0</v>
      </c>
      <c r="J27" s="118">
        <v>0.15240000000000001</v>
      </c>
      <c r="K27" s="118">
        <v>2.3999999999999998E-3</v>
      </c>
    </row>
    <row r="28" spans="1:11" customFormat="1" ht="15.75">
      <c r="B28" s="56" t="s">
        <v>228</v>
      </c>
      <c r="C28" s="86"/>
      <c r="D28" s="86"/>
      <c r="E28" s="95"/>
      <c r="F28" s="89"/>
      <c r="G28" s="89"/>
      <c r="H28" s="89"/>
      <c r="I28" s="114"/>
      <c r="J28" s="114"/>
      <c r="K28" s="114"/>
    </row>
    <row r="29" spans="1:11" customFormat="1" ht="15.75">
      <c r="B29" s="59" t="s">
        <v>267</v>
      </c>
      <c r="C29" s="88"/>
      <c r="D29" s="88"/>
      <c r="E29" s="99"/>
      <c r="F29" s="123"/>
      <c r="G29" s="123"/>
      <c r="H29" s="123"/>
      <c r="I29" s="118"/>
      <c r="J29" s="118"/>
      <c r="K29" s="118"/>
    </row>
    <row r="30" spans="1:11" customFormat="1" ht="15.75">
      <c r="B30" s="56" t="s">
        <v>229</v>
      </c>
      <c r="C30" s="86"/>
      <c r="D30" s="86"/>
      <c r="E30" s="95"/>
      <c r="F30" s="89"/>
      <c r="G30" s="89"/>
      <c r="H30" s="89"/>
      <c r="I30" s="114"/>
      <c r="J30" s="114"/>
      <c r="K30" s="114"/>
    </row>
    <row r="31" spans="1:11" customFormat="1" ht="15.75">
      <c r="B31" s="122" t="s">
        <v>267</v>
      </c>
      <c r="C31" s="88"/>
      <c r="D31" s="88"/>
      <c r="E31" s="99"/>
      <c r="F31" s="123"/>
      <c r="G31" s="123"/>
      <c r="H31" s="123"/>
      <c r="I31" s="118"/>
      <c r="J31" s="118"/>
      <c r="K31" s="118"/>
    </row>
    <row r="32" spans="1:11" customFormat="1">
      <c r="A32" s="1"/>
      <c r="B32" s="120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20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0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3:XFD1048576 A32:A36 B32:K35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485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267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233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267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2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235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497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267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223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267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220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267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72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267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234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219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267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224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267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220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267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221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267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72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267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29" workbookViewId="0">
      <selection activeCell="B1" sqref="B1:K3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94"/>
      <c r="G11" s="82">
        <v>-134200</v>
      </c>
      <c r="H11" s="82"/>
      <c r="I11" s="82">
        <v>0.46</v>
      </c>
      <c r="J11" s="113"/>
      <c r="K11" s="113">
        <v>1E-4</v>
      </c>
      <c r="AW11" s="1"/>
    </row>
    <row r="12" spans="2:49" customFormat="1" ht="19.5" customHeight="1">
      <c r="B12" s="58" t="s">
        <v>498</v>
      </c>
      <c r="C12" s="86"/>
      <c r="D12" s="86"/>
      <c r="E12" s="86"/>
      <c r="F12" s="95"/>
      <c r="G12" s="89">
        <v>-134200</v>
      </c>
      <c r="H12" s="89"/>
      <c r="I12" s="89">
        <v>0.46</v>
      </c>
      <c r="J12" s="114"/>
      <c r="K12" s="114">
        <v>1E-4</v>
      </c>
    </row>
    <row r="13" spans="2:49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497</v>
      </c>
      <c r="C15" s="86"/>
      <c r="D15" s="86"/>
      <c r="E15" s="86"/>
      <c r="F15" s="95"/>
      <c r="G15" s="89">
        <v>-134200</v>
      </c>
      <c r="H15" s="89"/>
      <c r="I15" s="89">
        <v>0.46</v>
      </c>
      <c r="J15" s="114"/>
      <c r="K15" s="114">
        <v>1E-4</v>
      </c>
    </row>
    <row r="16" spans="2:49" customFormat="1" ht="15.75">
      <c r="B16" s="66" t="s">
        <v>499</v>
      </c>
      <c r="C16" s="88">
        <v>9904327</v>
      </c>
      <c r="D16" s="88" t="s">
        <v>488</v>
      </c>
      <c r="E16" s="88" t="s">
        <v>165</v>
      </c>
      <c r="F16" s="99">
        <v>43789</v>
      </c>
      <c r="G16" s="123">
        <v>-94200</v>
      </c>
      <c r="H16" s="123">
        <v>-0.13</v>
      </c>
      <c r="I16" s="123">
        <v>0.12</v>
      </c>
      <c r="J16" s="118">
        <v>0.26350000000000001</v>
      </c>
      <c r="K16" s="118">
        <v>0</v>
      </c>
    </row>
    <row r="17" spans="2:11" customFormat="1" ht="15.75">
      <c r="B17" s="66" t="s">
        <v>500</v>
      </c>
      <c r="C17" s="88">
        <v>99044364</v>
      </c>
      <c r="D17" s="88" t="s">
        <v>488</v>
      </c>
      <c r="E17" s="88" t="s">
        <v>165</v>
      </c>
      <c r="F17" s="99">
        <v>43811</v>
      </c>
      <c r="G17" s="123">
        <v>-40000</v>
      </c>
      <c r="H17" s="123">
        <v>-0.85209999999999997</v>
      </c>
      <c r="I17" s="123">
        <v>0.34</v>
      </c>
      <c r="J17" s="118">
        <v>0.73650000000000004</v>
      </c>
      <c r="K17" s="118">
        <v>0</v>
      </c>
    </row>
    <row r="18" spans="2:11" customFormat="1" ht="15.75">
      <c r="B18" s="58" t="s">
        <v>223</v>
      </c>
      <c r="C18" s="86"/>
      <c r="D18" s="86"/>
      <c r="E18" s="86"/>
      <c r="F18" s="95"/>
      <c r="G18" s="89"/>
      <c r="H18" s="89"/>
      <c r="I18" s="89"/>
      <c r="J18" s="114"/>
      <c r="K18" s="114"/>
    </row>
    <row r="19" spans="2:11" customFormat="1" ht="15.75">
      <c r="B19" s="66" t="s">
        <v>267</v>
      </c>
      <c r="C19" s="88"/>
      <c r="D19" s="88"/>
      <c r="E19" s="88"/>
      <c r="F19" s="99"/>
      <c r="G19" s="123"/>
      <c r="H19" s="123"/>
      <c r="I19" s="123"/>
      <c r="J19" s="118"/>
      <c r="K19" s="118"/>
    </row>
    <row r="20" spans="2:11" customFormat="1" ht="15.75">
      <c r="B20" s="58" t="s">
        <v>220</v>
      </c>
      <c r="C20" s="86"/>
      <c r="D20" s="86"/>
      <c r="E20" s="86"/>
      <c r="F20" s="95"/>
      <c r="G20" s="89"/>
      <c r="H20" s="89"/>
      <c r="I20" s="89"/>
      <c r="J20" s="114"/>
      <c r="K20" s="114"/>
    </row>
    <row r="21" spans="2:11" customFormat="1" ht="15.75">
      <c r="B21" s="66" t="s">
        <v>267</v>
      </c>
      <c r="C21" s="88"/>
      <c r="D21" s="88"/>
      <c r="E21" s="88"/>
      <c r="F21" s="99"/>
      <c r="G21" s="123"/>
      <c r="H21" s="123"/>
      <c r="I21" s="123"/>
      <c r="J21" s="118"/>
      <c r="K21" s="118"/>
    </row>
    <row r="22" spans="2:11" customFormat="1" ht="15.75">
      <c r="B22" s="58" t="s">
        <v>72</v>
      </c>
      <c r="C22" s="86"/>
      <c r="D22" s="86"/>
      <c r="E22" s="86"/>
      <c r="F22" s="95"/>
      <c r="G22" s="89"/>
      <c r="H22" s="89"/>
      <c r="I22" s="89"/>
      <c r="J22" s="114"/>
      <c r="K22" s="114"/>
    </row>
    <row r="23" spans="2:11" customFormat="1" ht="15.75">
      <c r="B23" s="66" t="s">
        <v>267</v>
      </c>
      <c r="C23" s="88"/>
      <c r="D23" s="88"/>
      <c r="E23" s="88"/>
      <c r="F23" s="99"/>
      <c r="G23" s="123"/>
      <c r="H23" s="123"/>
      <c r="I23" s="123"/>
      <c r="J23" s="118"/>
      <c r="K23" s="118"/>
    </row>
    <row r="24" spans="2:11" customFormat="1" ht="15.75">
      <c r="B24" s="58" t="s">
        <v>236</v>
      </c>
      <c r="C24" s="86"/>
      <c r="D24" s="86"/>
      <c r="E24" s="86"/>
      <c r="F24" s="95"/>
      <c r="G24" s="89"/>
      <c r="H24" s="89"/>
      <c r="I24" s="89"/>
      <c r="J24" s="114"/>
      <c r="K24" s="114"/>
    </row>
    <row r="25" spans="2:11" customFormat="1" ht="15.75">
      <c r="B25" s="58" t="s">
        <v>219</v>
      </c>
      <c r="C25" s="86"/>
      <c r="D25" s="86"/>
      <c r="E25" s="86"/>
      <c r="F25" s="95"/>
      <c r="G25" s="89"/>
      <c r="H25" s="89"/>
      <c r="I25" s="89"/>
      <c r="J25" s="114"/>
      <c r="K25" s="114"/>
    </row>
    <row r="26" spans="2:11" customFormat="1" ht="15.75">
      <c r="B26" s="66" t="s">
        <v>267</v>
      </c>
      <c r="C26" s="88"/>
      <c r="D26" s="88"/>
      <c r="E26" s="88"/>
      <c r="F26" s="99"/>
      <c r="G26" s="123"/>
      <c r="H26" s="123"/>
      <c r="I26" s="123"/>
      <c r="J26" s="118"/>
      <c r="K26" s="118"/>
    </row>
    <row r="27" spans="2:11" customFormat="1" ht="15.75">
      <c r="B27" s="58" t="s">
        <v>224</v>
      </c>
      <c r="C27" s="86"/>
      <c r="D27" s="86"/>
      <c r="E27" s="86"/>
      <c r="F27" s="95"/>
      <c r="G27" s="89"/>
      <c r="H27" s="89"/>
      <c r="I27" s="89"/>
      <c r="J27" s="114"/>
      <c r="K27" s="114"/>
    </row>
    <row r="28" spans="2:11" customFormat="1" ht="15.75">
      <c r="B28" s="66" t="s">
        <v>267</v>
      </c>
      <c r="C28" s="88"/>
      <c r="D28" s="88"/>
      <c r="E28" s="88"/>
      <c r="F28" s="99"/>
      <c r="G28" s="123"/>
      <c r="H28" s="123"/>
      <c r="I28" s="123"/>
      <c r="J28" s="118"/>
      <c r="K28" s="118"/>
    </row>
    <row r="29" spans="2:11" customFormat="1" ht="15.75">
      <c r="B29" s="58" t="s">
        <v>220</v>
      </c>
      <c r="C29" s="86"/>
      <c r="D29" s="86"/>
      <c r="E29" s="86"/>
      <c r="F29" s="95"/>
      <c r="G29" s="89"/>
      <c r="H29" s="89"/>
      <c r="I29" s="89"/>
      <c r="J29" s="114"/>
      <c r="K29" s="114"/>
    </row>
    <row r="30" spans="2:11" customFormat="1" ht="15.75">
      <c r="B30" s="66" t="s">
        <v>267</v>
      </c>
      <c r="C30" s="88"/>
      <c r="D30" s="88"/>
      <c r="E30" s="88"/>
      <c r="F30" s="99"/>
      <c r="G30" s="123"/>
      <c r="H30" s="123"/>
      <c r="I30" s="123"/>
      <c r="J30" s="118"/>
      <c r="K30" s="118"/>
    </row>
    <row r="31" spans="2:11" customFormat="1" ht="15.75">
      <c r="B31" s="58" t="s">
        <v>72</v>
      </c>
      <c r="C31" s="86"/>
      <c r="D31" s="86"/>
      <c r="E31" s="86"/>
      <c r="F31" s="95"/>
      <c r="G31" s="89"/>
      <c r="H31" s="89"/>
      <c r="I31" s="89"/>
      <c r="J31" s="114"/>
      <c r="K31" s="114"/>
    </row>
    <row r="32" spans="2:11" customFormat="1" ht="15.75">
      <c r="B32" s="127" t="s">
        <v>267</v>
      </c>
      <c r="C32" s="88"/>
      <c r="D32" s="88"/>
      <c r="E32" s="88"/>
      <c r="F32" s="99"/>
      <c r="G32" s="123"/>
      <c r="H32" s="123"/>
      <c r="I32" s="123"/>
      <c r="J32" s="118"/>
      <c r="K32" s="118"/>
    </row>
    <row r="33" spans="1:11" customFormat="1">
      <c r="A33" s="1"/>
      <c r="B33" s="120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0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0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61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122</v>
      </c>
      <c r="K7" s="12" t="s">
        <v>35</v>
      </c>
      <c r="L7" s="47" t="s">
        <v>19</v>
      </c>
      <c r="M7" s="24" t="s">
        <v>248</v>
      </c>
      <c r="N7" s="24" t="s">
        <v>244</v>
      </c>
      <c r="O7" s="24" t="s">
        <v>131</v>
      </c>
      <c r="P7" s="47" t="s">
        <v>170</v>
      </c>
      <c r="Q7" s="25" t="s">
        <v>172</v>
      </c>
      <c r="R7" s="1"/>
      <c r="S7" s="1"/>
      <c r="T7" s="1"/>
      <c r="U7" s="1"/>
      <c r="V7" s="1"/>
      <c r="W7" s="1"/>
      <c r="BH7" s="3" t="s">
        <v>163</v>
      </c>
      <c r="BI7" s="3" t="s">
        <v>165</v>
      </c>
    </row>
    <row r="8" spans="2:61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 t="s">
        <v>20</v>
      </c>
      <c r="L8" s="15" t="s">
        <v>20</v>
      </c>
      <c r="M8" s="15" t="s">
        <v>250</v>
      </c>
      <c r="N8" s="15" t="s">
        <v>75</v>
      </c>
      <c r="O8" s="15" t="s">
        <v>242</v>
      </c>
      <c r="P8" s="26" t="s">
        <v>20</v>
      </c>
      <c r="Q8" s="16" t="s">
        <v>20</v>
      </c>
      <c r="R8" s="1"/>
      <c r="S8" s="1"/>
      <c r="T8" s="1"/>
      <c r="U8" s="1"/>
      <c r="V8" s="1"/>
      <c r="W8" s="1"/>
      <c r="BH8" s="3" t="s">
        <v>161</v>
      </c>
      <c r="BI8" s="3" t="s">
        <v>164</v>
      </c>
    </row>
    <row r="9" spans="2:61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2" t="s">
        <v>11</v>
      </c>
      <c r="N9" s="62" t="s">
        <v>12</v>
      </c>
      <c r="O9" s="62" t="s">
        <v>13</v>
      </c>
      <c r="P9" s="62" t="s">
        <v>14</v>
      </c>
      <c r="Q9" s="62" t="s">
        <v>134</v>
      </c>
      <c r="R9" s="1"/>
      <c r="S9" s="1"/>
      <c r="T9" s="1"/>
      <c r="U9" s="1"/>
      <c r="V9" s="1"/>
      <c r="W9" s="1"/>
      <c r="BH9" s="4" t="s">
        <v>162</v>
      </c>
      <c r="BI9" s="4" t="s">
        <v>166</v>
      </c>
    </row>
    <row r="10" spans="2:61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/>
      <c r="J10" s="83"/>
      <c r="K10" s="113"/>
      <c r="L10" s="113"/>
      <c r="M10" s="82"/>
      <c r="N10" s="82"/>
      <c r="O10" s="82"/>
      <c r="P10" s="113"/>
      <c r="Q10" s="113"/>
      <c r="R10" s="1"/>
      <c r="S10" s="1"/>
      <c r="T10" s="1"/>
      <c r="U10" s="1"/>
      <c r="V10" s="1"/>
      <c r="W10" s="1"/>
      <c r="BH10" s="1" t="s">
        <v>26</v>
      </c>
      <c r="BI10" s="4" t="s">
        <v>167</v>
      </c>
    </row>
    <row r="11" spans="2:61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114"/>
      <c r="L11" s="114"/>
      <c r="M11" s="89"/>
      <c r="N11" s="89"/>
      <c r="O11" s="89"/>
      <c r="P11" s="114"/>
      <c r="Q11" s="114"/>
    </row>
    <row r="12" spans="2:61" customFormat="1" ht="15.75">
      <c r="B12" s="58" t="s">
        <v>104</v>
      </c>
      <c r="C12" s="86"/>
      <c r="D12" s="86"/>
      <c r="E12" s="86"/>
      <c r="F12" s="86"/>
      <c r="G12" s="95"/>
      <c r="H12" s="86"/>
      <c r="I12" s="86"/>
      <c r="J12" s="86"/>
      <c r="K12" s="114"/>
      <c r="L12" s="114"/>
      <c r="M12" s="89"/>
      <c r="N12" s="89"/>
      <c r="O12" s="89"/>
      <c r="P12" s="114"/>
      <c r="Q12" s="114"/>
    </row>
    <row r="13" spans="2:61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88"/>
      <c r="K13" s="118"/>
      <c r="L13" s="118"/>
      <c r="M13" s="123"/>
      <c r="N13" s="123"/>
      <c r="O13" s="123"/>
      <c r="P13" s="118"/>
      <c r="Q13" s="118"/>
    </row>
    <row r="14" spans="2:61" customFormat="1" ht="15.75">
      <c r="B14" s="58" t="s">
        <v>36</v>
      </c>
      <c r="C14" s="86"/>
      <c r="D14" s="86"/>
      <c r="E14" s="86"/>
      <c r="F14" s="86"/>
      <c r="G14" s="95"/>
      <c r="H14" s="86"/>
      <c r="I14" s="86"/>
      <c r="J14" s="86"/>
      <c r="K14" s="114"/>
      <c r="L14" s="114"/>
      <c r="M14" s="89"/>
      <c r="N14" s="89"/>
      <c r="O14" s="89"/>
      <c r="P14" s="114"/>
      <c r="Q14" s="114"/>
    </row>
    <row r="15" spans="2:61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88"/>
      <c r="K15" s="118"/>
      <c r="L15" s="118"/>
      <c r="M15" s="123"/>
      <c r="N15" s="123"/>
      <c r="O15" s="123"/>
      <c r="P15" s="118"/>
      <c r="Q15" s="118"/>
    </row>
    <row r="16" spans="2:61" customFormat="1" ht="15.75">
      <c r="B16" s="58" t="s">
        <v>38</v>
      </c>
      <c r="C16" s="86"/>
      <c r="D16" s="86"/>
      <c r="E16" s="86"/>
      <c r="F16" s="86"/>
      <c r="G16" s="95"/>
      <c r="H16" s="86"/>
      <c r="I16" s="86"/>
      <c r="J16" s="86"/>
      <c r="K16" s="114"/>
      <c r="L16" s="114"/>
      <c r="M16" s="89"/>
      <c r="N16" s="89"/>
      <c r="O16" s="89"/>
      <c r="P16" s="114"/>
      <c r="Q16" s="114"/>
    </row>
    <row r="17" spans="2:17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88"/>
      <c r="K17" s="118"/>
      <c r="L17" s="118"/>
      <c r="M17" s="123"/>
      <c r="N17" s="123"/>
      <c r="O17" s="123"/>
      <c r="P17" s="118"/>
      <c r="Q17" s="118"/>
    </row>
    <row r="18" spans="2:17" customFormat="1" ht="15.75">
      <c r="B18" s="58" t="s">
        <v>39</v>
      </c>
      <c r="C18" s="86"/>
      <c r="D18" s="86"/>
      <c r="E18" s="86"/>
      <c r="F18" s="86"/>
      <c r="G18" s="95"/>
      <c r="H18" s="86"/>
      <c r="I18" s="86"/>
      <c r="J18" s="86"/>
      <c r="K18" s="114"/>
      <c r="L18" s="114"/>
      <c r="M18" s="89"/>
      <c r="N18" s="89"/>
      <c r="O18" s="89"/>
      <c r="P18" s="114"/>
      <c r="Q18" s="114"/>
    </row>
    <row r="19" spans="2:17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88"/>
      <c r="K19" s="118"/>
      <c r="L19" s="118"/>
      <c r="M19" s="123"/>
      <c r="N19" s="123"/>
      <c r="O19" s="123"/>
      <c r="P19" s="118"/>
      <c r="Q19" s="118"/>
    </row>
    <row r="20" spans="2:17" customFormat="1" ht="15.75">
      <c r="B20" s="58" t="s">
        <v>37</v>
      </c>
      <c r="C20" s="86"/>
      <c r="D20" s="86"/>
      <c r="E20" s="86"/>
      <c r="F20" s="86"/>
      <c r="G20" s="95"/>
      <c r="H20" s="86"/>
      <c r="I20" s="86"/>
      <c r="J20" s="86"/>
      <c r="K20" s="114"/>
      <c r="L20" s="114"/>
      <c r="M20" s="89"/>
      <c r="N20" s="89"/>
      <c r="O20" s="89"/>
      <c r="P20" s="114"/>
      <c r="Q20" s="114"/>
    </row>
    <row r="21" spans="2:17" customFormat="1" ht="15.75">
      <c r="B21" s="66" t="s">
        <v>267</v>
      </c>
      <c r="C21" s="88"/>
      <c r="D21" s="88"/>
      <c r="E21" s="88"/>
      <c r="F21" s="88"/>
      <c r="G21" s="99"/>
      <c r="H21" s="88"/>
      <c r="I21" s="88"/>
      <c r="J21" s="88"/>
      <c r="K21" s="118"/>
      <c r="L21" s="118"/>
      <c r="M21" s="123"/>
      <c r="N21" s="123"/>
      <c r="O21" s="123"/>
      <c r="P21" s="118"/>
      <c r="Q21" s="118"/>
    </row>
    <row r="22" spans="2:17" customFormat="1" ht="15.75">
      <c r="B22" s="58" t="s">
        <v>40</v>
      </c>
      <c r="C22" s="86"/>
      <c r="D22" s="86"/>
      <c r="E22" s="86"/>
      <c r="F22" s="86"/>
      <c r="G22" s="95"/>
      <c r="H22" s="86"/>
      <c r="I22" s="86"/>
      <c r="J22" s="86"/>
      <c r="K22" s="114"/>
      <c r="L22" s="114"/>
      <c r="M22" s="89"/>
      <c r="N22" s="89"/>
      <c r="O22" s="89"/>
      <c r="P22" s="114"/>
      <c r="Q22" s="114"/>
    </row>
    <row r="23" spans="2:17" customFormat="1" ht="15.75">
      <c r="B23" s="66" t="s">
        <v>267</v>
      </c>
      <c r="C23" s="88"/>
      <c r="D23" s="88"/>
      <c r="E23" s="88"/>
      <c r="F23" s="88"/>
      <c r="G23" s="99"/>
      <c r="H23" s="88"/>
      <c r="I23" s="88"/>
      <c r="J23" s="88"/>
      <c r="K23" s="118"/>
      <c r="L23" s="118"/>
      <c r="M23" s="123"/>
      <c r="N23" s="123"/>
      <c r="O23" s="123"/>
      <c r="P23" s="118"/>
      <c r="Q23" s="118"/>
    </row>
    <row r="24" spans="2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88"/>
      <c r="K24" s="118"/>
      <c r="L24" s="118"/>
      <c r="M24" s="123"/>
      <c r="N24" s="123"/>
      <c r="O24" s="123"/>
      <c r="P24" s="118"/>
      <c r="Q24" s="118"/>
    </row>
    <row r="25" spans="2:17" customFormat="1" ht="15.75">
      <c r="B25" s="58" t="s">
        <v>87</v>
      </c>
      <c r="C25" s="86"/>
      <c r="D25" s="86"/>
      <c r="E25" s="86"/>
      <c r="F25" s="86"/>
      <c r="G25" s="95"/>
      <c r="H25" s="86"/>
      <c r="I25" s="86"/>
      <c r="J25" s="86"/>
      <c r="K25" s="114"/>
      <c r="L25" s="114"/>
      <c r="M25" s="89"/>
      <c r="N25" s="89"/>
      <c r="O25" s="89"/>
      <c r="P25" s="114"/>
      <c r="Q25" s="114"/>
    </row>
    <row r="26" spans="2:17" customFormat="1" ht="15.75">
      <c r="B26" s="66" t="s">
        <v>267</v>
      </c>
      <c r="C26" s="88"/>
      <c r="D26" s="88"/>
      <c r="E26" s="88"/>
      <c r="F26" s="88"/>
      <c r="G26" s="99"/>
      <c r="H26" s="88"/>
      <c r="I26" s="88"/>
      <c r="J26" s="88"/>
      <c r="K26" s="118"/>
      <c r="L26" s="118"/>
      <c r="M26" s="123"/>
      <c r="N26" s="123"/>
      <c r="O26" s="123"/>
      <c r="P26" s="118"/>
      <c r="Q26" s="118"/>
    </row>
    <row r="27" spans="2:17" customFormat="1" ht="15.75">
      <c r="B27" s="58" t="s">
        <v>41</v>
      </c>
      <c r="C27" s="86"/>
      <c r="D27" s="86"/>
      <c r="E27" s="86"/>
      <c r="F27" s="86"/>
      <c r="G27" s="95"/>
      <c r="H27" s="86"/>
      <c r="I27" s="86"/>
      <c r="J27" s="86"/>
      <c r="K27" s="114"/>
      <c r="L27" s="114"/>
      <c r="M27" s="89"/>
      <c r="N27" s="89"/>
      <c r="O27" s="89"/>
      <c r="P27" s="114"/>
      <c r="Q27" s="114"/>
    </row>
    <row r="28" spans="2:17" customFormat="1" ht="15.75">
      <c r="B28" s="66" t="s">
        <v>267</v>
      </c>
      <c r="C28" s="88"/>
      <c r="D28" s="88"/>
      <c r="E28" s="88"/>
      <c r="F28" s="88"/>
      <c r="G28" s="99"/>
      <c r="H28" s="88"/>
      <c r="I28" s="88"/>
      <c r="J28" s="88"/>
      <c r="K28" s="118"/>
      <c r="L28" s="118"/>
      <c r="M28" s="123"/>
      <c r="N28" s="123"/>
      <c r="O28" s="123"/>
      <c r="P28" s="118"/>
      <c r="Q28" s="118"/>
    </row>
    <row r="29" spans="2:17" customFormat="1" ht="15.75">
      <c r="B29" s="58" t="s">
        <v>44</v>
      </c>
      <c r="C29" s="86"/>
      <c r="D29" s="86"/>
      <c r="E29" s="86"/>
      <c r="F29" s="86"/>
      <c r="G29" s="95"/>
      <c r="H29" s="86"/>
      <c r="I29" s="86"/>
      <c r="J29" s="86"/>
      <c r="K29" s="114"/>
      <c r="L29" s="114"/>
      <c r="M29" s="89"/>
      <c r="N29" s="89"/>
      <c r="O29" s="89"/>
      <c r="P29" s="114"/>
      <c r="Q29" s="114"/>
    </row>
    <row r="30" spans="2:17" customFormat="1" ht="15.75">
      <c r="B30" s="58" t="s">
        <v>36</v>
      </c>
      <c r="C30" s="86"/>
      <c r="D30" s="86"/>
      <c r="E30" s="86"/>
      <c r="F30" s="86"/>
      <c r="G30" s="95"/>
      <c r="H30" s="86"/>
      <c r="I30" s="86"/>
      <c r="J30" s="86"/>
      <c r="K30" s="114"/>
      <c r="L30" s="114"/>
      <c r="M30" s="89"/>
      <c r="N30" s="89"/>
      <c r="O30" s="89"/>
      <c r="P30" s="114"/>
      <c r="Q30" s="114"/>
    </row>
    <row r="31" spans="2:17" customFormat="1" ht="15.75">
      <c r="B31" s="66" t="s">
        <v>267</v>
      </c>
      <c r="C31" s="88"/>
      <c r="D31" s="88"/>
      <c r="E31" s="88"/>
      <c r="F31" s="88"/>
      <c r="G31" s="99"/>
      <c r="H31" s="88"/>
      <c r="I31" s="88"/>
      <c r="J31" s="88"/>
      <c r="K31" s="118"/>
      <c r="L31" s="118"/>
      <c r="M31" s="123"/>
      <c r="N31" s="123"/>
      <c r="O31" s="123"/>
      <c r="P31" s="118"/>
      <c r="Q31" s="118"/>
    </row>
    <row r="32" spans="2:17" customFormat="1" ht="15.75">
      <c r="B32" s="58" t="s">
        <v>38</v>
      </c>
      <c r="C32" s="86"/>
      <c r="D32" s="86"/>
      <c r="E32" s="86"/>
      <c r="F32" s="86"/>
      <c r="G32" s="95"/>
      <c r="H32" s="86"/>
      <c r="I32" s="86"/>
      <c r="J32" s="86"/>
      <c r="K32" s="114"/>
      <c r="L32" s="114"/>
      <c r="M32" s="89"/>
      <c r="N32" s="89"/>
      <c r="O32" s="89"/>
      <c r="P32" s="114"/>
      <c r="Q32" s="114"/>
    </row>
    <row r="33" spans="1:17" customFormat="1" ht="15.75">
      <c r="B33" s="66" t="s">
        <v>267</v>
      </c>
      <c r="C33" s="88"/>
      <c r="D33" s="88"/>
      <c r="E33" s="88"/>
      <c r="F33" s="88"/>
      <c r="G33" s="99"/>
      <c r="H33" s="88"/>
      <c r="I33" s="88"/>
      <c r="J33" s="88"/>
      <c r="K33" s="118"/>
      <c r="L33" s="118"/>
      <c r="M33" s="123"/>
      <c r="N33" s="123"/>
      <c r="O33" s="123"/>
      <c r="P33" s="118"/>
      <c r="Q33" s="118"/>
    </row>
    <row r="34" spans="1:17" customFormat="1" ht="15.75">
      <c r="B34" s="58" t="s">
        <v>39</v>
      </c>
      <c r="C34" s="86"/>
      <c r="D34" s="86"/>
      <c r="E34" s="86"/>
      <c r="F34" s="86"/>
      <c r="G34" s="95"/>
      <c r="H34" s="86"/>
      <c r="I34" s="86"/>
      <c r="J34" s="86"/>
      <c r="K34" s="114"/>
      <c r="L34" s="114"/>
      <c r="M34" s="89"/>
      <c r="N34" s="89"/>
      <c r="O34" s="89"/>
      <c r="P34" s="114"/>
      <c r="Q34" s="114"/>
    </row>
    <row r="35" spans="1:17" customFormat="1" ht="15.75">
      <c r="B35" s="66" t="s">
        <v>267</v>
      </c>
      <c r="C35" s="88"/>
      <c r="D35" s="88"/>
      <c r="E35" s="88"/>
      <c r="F35" s="88"/>
      <c r="G35" s="99"/>
      <c r="H35" s="88"/>
      <c r="I35" s="88"/>
      <c r="J35" s="88"/>
      <c r="K35" s="118"/>
      <c r="L35" s="118"/>
      <c r="M35" s="123"/>
      <c r="N35" s="123"/>
      <c r="O35" s="123"/>
      <c r="P35" s="118"/>
      <c r="Q35" s="118"/>
    </row>
    <row r="36" spans="1:17" customFormat="1" ht="15.75">
      <c r="B36" s="58" t="s">
        <v>41</v>
      </c>
      <c r="C36" s="86"/>
      <c r="D36" s="86"/>
      <c r="E36" s="86"/>
      <c r="F36" s="86"/>
      <c r="G36" s="95"/>
      <c r="H36" s="86"/>
      <c r="I36" s="86"/>
      <c r="J36" s="86"/>
      <c r="K36" s="114"/>
      <c r="L36" s="114"/>
      <c r="M36" s="89"/>
      <c r="N36" s="89"/>
      <c r="O36" s="89"/>
      <c r="P36" s="114"/>
      <c r="Q36" s="114"/>
    </row>
    <row r="37" spans="1:17" customFormat="1" ht="15.75">
      <c r="B37" s="127" t="s">
        <v>267</v>
      </c>
      <c r="C37" s="88"/>
      <c r="D37" s="88"/>
      <c r="E37" s="88"/>
      <c r="F37" s="88"/>
      <c r="G37" s="99"/>
      <c r="H37" s="88"/>
      <c r="I37" s="88"/>
      <c r="J37" s="88"/>
      <c r="K37" s="118"/>
      <c r="L37" s="118"/>
      <c r="M37" s="123"/>
      <c r="N37" s="123"/>
      <c r="O37" s="123"/>
      <c r="P37" s="118"/>
      <c r="Q37" s="118"/>
    </row>
    <row r="38" spans="1:17" customFormat="1">
      <c r="A38" s="1"/>
      <c r="B38" s="120" t="s">
        <v>249</v>
      </c>
      <c r="C38" s="120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20" t="s">
        <v>133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20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20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34" t="s">
        <v>256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Q6"/>
    <mergeCell ref="B42:Q42"/>
  </mergeCells>
  <phoneticPr fontId="4" type="noConversion"/>
  <dataValidations count="1">
    <dataValidation allowBlank="1" showInputMessage="1" showErrorMessage="1" sqref="A5:XFD10 A58:XFD1048576 A38:A42 B38:Q41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267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267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267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267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267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267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50" t="s">
        <v>201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4"/>
      <c r="D10" s="83"/>
      <c r="E10" s="113"/>
      <c r="F10" s="83"/>
      <c r="G10" s="82"/>
      <c r="H10" s="113"/>
      <c r="I10" s="113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7"/>
      <c r="D11" s="91"/>
      <c r="E11" s="112"/>
      <c r="F11" s="91"/>
      <c r="G11" s="85"/>
      <c r="H11" s="112"/>
      <c r="I11" s="112"/>
      <c r="J11" s="91"/>
    </row>
    <row r="12" spans="2:55" customFormat="1" ht="15.75">
      <c r="B12" s="58" t="s">
        <v>106</v>
      </c>
      <c r="C12" s="97"/>
      <c r="D12" s="91"/>
      <c r="E12" s="112"/>
      <c r="F12" s="91"/>
      <c r="G12" s="85"/>
      <c r="H12" s="112"/>
      <c r="I12" s="112"/>
      <c r="J12" s="91"/>
    </row>
    <row r="13" spans="2:55" customFormat="1" ht="15.75">
      <c r="B13" s="66" t="s">
        <v>267</v>
      </c>
      <c r="C13" s="98"/>
      <c r="D13" s="92"/>
      <c r="E13" s="117"/>
      <c r="F13" s="92"/>
      <c r="G13" s="93"/>
      <c r="H13" s="117"/>
      <c r="I13" s="117"/>
      <c r="J13" s="92"/>
    </row>
    <row r="14" spans="2:55" customFormat="1" ht="15.75">
      <c r="B14" s="58" t="s">
        <v>107</v>
      </c>
      <c r="C14" s="97"/>
      <c r="D14" s="91"/>
      <c r="E14" s="112"/>
      <c r="F14" s="91"/>
      <c r="G14" s="85"/>
      <c r="H14" s="112"/>
      <c r="I14" s="112"/>
      <c r="J14" s="91"/>
    </row>
    <row r="15" spans="2:55" customFormat="1" ht="15.75">
      <c r="B15" s="66" t="s">
        <v>267</v>
      </c>
      <c r="C15" s="98"/>
      <c r="D15" s="92"/>
      <c r="E15" s="117"/>
      <c r="F15" s="92"/>
      <c r="G15" s="93"/>
      <c r="H15" s="117"/>
      <c r="I15" s="117"/>
      <c r="J15" s="92"/>
    </row>
    <row r="16" spans="2:55" customFormat="1" ht="15.75">
      <c r="B16" s="58" t="s">
        <v>238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106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267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107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267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8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267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2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37.7109375" style="2" bestFit="1" customWidth="1"/>
    <col min="3" max="3" width="15.7109375" style="1" bestFit="1" customWidth="1"/>
    <col min="4" max="4" width="4.7109375" style="1" bestFit="1" customWidth="1"/>
    <col min="5" max="5" width="8.7109375" style="1" bestFit="1" customWidth="1"/>
    <col min="6" max="6" width="8" style="1" bestFit="1" customWidth="1"/>
    <col min="7" max="7" width="12.5703125" style="1" bestFit="1" customWidth="1"/>
    <col min="8" max="8" width="8" style="1" bestFit="1" customWidth="1"/>
    <col min="9" max="9" width="9.42578125" style="1" bestFit="1" customWidth="1"/>
    <col min="10" max="10" width="10" style="1" bestFit="1" customWidth="1"/>
    <col min="11" max="11" width="10.42578125" style="1" bestFit="1" customWidth="1"/>
    <col min="12" max="12" width="6.7109375" style="3" customWidth="1"/>
    <col min="13" max="13" width="7.7109375" style="3" customWidth="1"/>
    <col min="14" max="14" width="8" style="3" bestFit="1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7" t="s">
        <v>203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13"/>
      <c r="G10" s="83"/>
      <c r="H10" s="113"/>
      <c r="I10" s="82">
        <f>I12</f>
        <v>19.53</v>
      </c>
      <c r="J10" s="113"/>
      <c r="K10" s="113">
        <f>K12</f>
        <v>2.3E-3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>
        <f>I12</f>
        <v>19.53</v>
      </c>
      <c r="J11" s="114"/>
      <c r="K11" s="114">
        <f>K12</f>
        <v>2.3E-3</v>
      </c>
    </row>
    <row r="12" spans="2:60" customFormat="1" ht="15.75">
      <c r="B12" s="59" t="s">
        <v>458</v>
      </c>
      <c r="C12" s="88" t="s">
        <v>459</v>
      </c>
      <c r="D12" s="88">
        <v>0</v>
      </c>
      <c r="E12" s="88" t="s">
        <v>281</v>
      </c>
      <c r="F12" s="118">
        <v>0</v>
      </c>
      <c r="G12" s="88" t="s">
        <v>164</v>
      </c>
      <c r="H12" s="118">
        <v>0</v>
      </c>
      <c r="I12" s="123">
        <v>19.53</v>
      </c>
      <c r="J12" s="118">
        <v>1</v>
      </c>
      <c r="K12" s="118">
        <v>2.3E-3</v>
      </c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18"/>
      <c r="G607" s="18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</sheetData>
  <mergeCells count="1">
    <mergeCell ref="B6:K6"/>
  </mergeCells>
  <phoneticPr fontId="4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7" t="s">
        <v>204</v>
      </c>
      <c r="C6" s="148"/>
      <c r="D6" s="149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3"/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5"/>
    </row>
    <row r="12" spans="2:17" customFormat="1" ht="15.75">
      <c r="B12" s="64" t="s">
        <v>267</v>
      </c>
      <c r="C12" s="88"/>
      <c r="D12" s="99"/>
    </row>
    <row r="13" spans="2:17" customFormat="1" ht="15.75">
      <c r="B13" s="58" t="s">
        <v>231</v>
      </c>
      <c r="C13" s="86"/>
      <c r="D13" s="95"/>
    </row>
    <row r="14" spans="2:17" customFormat="1" ht="15.75">
      <c r="B14" s="125" t="s">
        <v>267</v>
      </c>
      <c r="C14" s="88"/>
      <c r="D14" s="99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33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7" t="s">
        <v>208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7" t="s">
        <v>213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2020-03-11T08:22:50Z</cp:lastPrinted>
  <dcterms:created xsi:type="dcterms:W3CDTF">2005-07-19T07:39:38Z</dcterms:created>
  <dcterms:modified xsi:type="dcterms:W3CDTF">2020-05-18T07:06:54Z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