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רבעוניות-אקסל\רבעון שני 2020\משרד האוצר\"/>
    </mc:Choice>
  </mc:AlternateContent>
  <xr:revisionPtr revIDLastSave="0" documentId="13_ncr:1_{22B13005-3990-4205-A334-C85F1AAEB4C9}" xr6:coauthVersionLast="45" xr6:coauthVersionMax="45" xr10:uidLastSave="{00000000-0000-0000-0000-000000000000}"/>
  <bookViews>
    <workbookView xWindow="-110" yWindow="-110" windowWidth="19420" windowHeight="10420" tabRatio="880" firstSheet="9" activeTab="14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קונצרני'!$B$6:$U$32</definedName>
    <definedName name="_xlnm.Print_Area" localSheetId="9">אופציות!$B$6:$L$41</definedName>
    <definedName name="_xlnm.Print_Area" localSheetId="21">הלוואות!$B$6:$R$53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השקעה'!$B$6:$K$38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מזומנים!$B$6:$K$49</definedName>
    <definedName name="_xlnm.Print_Area" localSheetId="5">מניות!$B$6:$O$32</definedName>
    <definedName name="_xlnm.Print_Area" localSheetId="0">'סכום נכסי הקרן'!$B$1:$D$50</definedName>
    <definedName name="_xlnm.Print_Area" localSheetId="22">'פקדונות מעל 3 חודשים'!$B$6:$O$30</definedName>
    <definedName name="_xlnm.Print_Area" localSheetId="7">'קרנות נאמנות'!$B$6:$O$32</definedName>
    <definedName name="_xlnm.Print_Area" localSheetId="6">'קרנות סל'!$B$6:$N$44</definedName>
    <definedName name="_xlnm.Print_Area" localSheetId="2">'תעודות התחייבות ממשלתיות'!$B$6:$R$29</definedName>
    <definedName name="_xlnm.Print_Area" localSheetId="3">'תעודות חוב מסחריות '!$B$6:$U$29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58" l="1"/>
  <c r="C10" i="84" l="1"/>
  <c r="I11" i="66" l="1"/>
  <c r="I21" i="66"/>
  <c r="I22" i="66"/>
  <c r="L11" i="64"/>
  <c r="L21" i="64"/>
  <c r="L26" i="64"/>
  <c r="K11" i="63"/>
  <c r="C17" i="88" s="1"/>
  <c r="K12" i="63"/>
  <c r="K13" i="63"/>
  <c r="L47" i="62"/>
  <c r="L41" i="62" s="1"/>
  <c r="L11" i="62" s="1"/>
  <c r="L42" i="62"/>
  <c r="R11" i="61"/>
  <c r="R12" i="61"/>
  <c r="R36" i="61"/>
  <c r="O11" i="59"/>
  <c r="O12" i="59"/>
  <c r="O23" i="59"/>
  <c r="H13" i="80"/>
  <c r="G15" i="80" l="1"/>
  <c r="H15" i="80" l="1"/>
  <c r="J12" i="58" l="1"/>
  <c r="J11" i="58" s="1"/>
  <c r="K18" i="58" l="1"/>
  <c r="K17" i="58"/>
  <c r="K19" i="58"/>
  <c r="K31" i="58"/>
  <c r="K24" i="58"/>
  <c r="K16" i="58"/>
  <c r="J10" i="58"/>
  <c r="K15" i="58"/>
  <c r="K14" i="58"/>
  <c r="K25" i="58"/>
  <c r="K13" i="58"/>
  <c r="K28" i="58"/>
  <c r="K22" i="58"/>
  <c r="K20" i="58"/>
  <c r="K26" i="58"/>
  <c r="K21" i="58"/>
  <c r="D41" i="88"/>
  <c r="C43" i="88" l="1"/>
  <c r="D37" i="88"/>
  <c r="D29" i="88" l="1"/>
  <c r="C41" i="88" l="1"/>
  <c r="D40" i="88"/>
  <c r="C40" i="88"/>
  <c r="D39" i="88"/>
  <c r="C35" i="88"/>
  <c r="C39" i="88"/>
  <c r="C37" i="88"/>
  <c r="D36" i="88"/>
  <c r="C36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D16" i="88"/>
  <c r="C16" i="88"/>
  <c r="D15" i="88"/>
  <c r="C15" i="88"/>
  <c r="D14" i="88"/>
  <c r="C14" i="88"/>
  <c r="D13" i="88"/>
  <c r="C13" i="88"/>
  <c r="C11" i="88"/>
  <c r="C42" i="88" l="1"/>
  <c r="L19" i="58" l="1"/>
  <c r="L18" i="58"/>
  <c r="L17" i="58"/>
  <c r="I15" i="80"/>
  <c r="I13" i="80"/>
  <c r="L22" i="58"/>
  <c r="L15" i="58"/>
  <c r="L16" i="58"/>
  <c r="L21" i="58"/>
  <c r="L14" i="58"/>
  <c r="L20" i="58"/>
  <c r="L13" i="58"/>
  <c r="I12" i="80" l="1"/>
  <c r="I11" i="80" s="1"/>
  <c r="I10" i="80" s="1"/>
  <c r="D35" i="88" s="1"/>
  <c r="L12" i="58"/>
  <c r="L11" i="58" s="1"/>
  <c r="L10" i="58" s="1"/>
  <c r="D11" i="88" s="1"/>
  <c r="D42" i="88" s="1"/>
</calcChain>
</file>

<file path=xl/sharedStrings.xml><?xml version="1.0" encoding="utf-8"?>
<sst xmlns="http://schemas.openxmlformats.org/spreadsheetml/2006/main" count="2770" uniqueCount="610">
  <si>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</si>
  <si>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</si>
  <si>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</si>
  <si>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</si>
  <si>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</si>
  <si>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</si>
  <si>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</si>
  <si>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</si>
  <si>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</si>
  <si>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</si>
  <si>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</si>
  <si>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</si>
  <si>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</si>
  <si>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</si>
  <si>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</si>
  <si>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</si>
  <si>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</si>
  <si>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</si>
  <si>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</si>
  <si>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</si>
  <si>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</si>
  <si>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</si>
  <si>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</si>
  <si>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</si>
  <si>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</si>
  <si>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</si>
  <si>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</si>
  <si>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</si>
  <si>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</si>
  <si>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</si>
  <si>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</si>
  <si>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</si>
  <si>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</si>
  <si>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</si>
  <si>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</si>
  <si>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</si>
  <si>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</si>
  <si>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</si>
  <si>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</si>
  <si>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</si>
  <si>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</si>
  <si>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</si>
  <si>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</si>
  <si>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</si>
  <si>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</si>
  <si>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</si>
  <si>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</si>
  <si>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</si>
  <si>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</si>
  <si>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</si>
  <si>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</si>
  <si>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</si>
  <si>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</si>
  <si>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</si>
  <si>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</si>
  <si>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</si>
  <si>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</si>
  <si>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</si>
  <si>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</si>
  <si>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</si>
  <si>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</si>
  <si>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</si>
  <si>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</si>
  <si>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</si>
  <si>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</si>
  <si>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</si>
  <si>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</si>
  <si>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</si>
  <si>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</si>
  <si>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</si>
  <si>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</si>
  <si>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</si>
  <si>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</si>
  <si>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</si>
  <si>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</si>
  <si>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</si>
  <si>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</si>
  <si>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</si>
  <si>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</si>
  <si>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</si>
  <si>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</si>
  <si>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</si>
  <si>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</si>
  <si>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</si>
  <si>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</si>
  <si>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</si>
  <si>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</si>
  <si>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</si>
  <si>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</si>
  <si>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</si>
  <si>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</si>
  <si>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</si>
  <si>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</si>
  <si>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</si>
  <si>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</si>
  <si>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</si>
  <si>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</si>
  <si>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</si>
  <si>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</si>
  <si>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</si>
  <si>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</si>
  <si>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</si>
  <si>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</si>
  <si>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</si>
  <si>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</si>
  <si>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</si>
  <si>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</si>
  <si>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</si>
  <si>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</si>
  <si>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</si>
  <si>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</si>
  <si>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</si>
  <si>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</si>
  <si>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</si>
  <si>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</si>
  <si>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</si>
  <si>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</si>
  <si>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</si>
  <si>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</si>
  <si>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</si>
  <si>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</si>
  <si>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</si>
  <si>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</si>
  <si>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</si>
  <si>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</si>
  <si>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</si>
  <si>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</si>
  <si>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</si>
  <si>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</si>
  <si>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</si>
  <si>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</si>
  <si>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</si>
  <si>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</si>
  <si>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</si>
  <si>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</si>
  <si>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</si>
  <si>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</si>
  <si>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</si>
  <si>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</si>
  <si>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</si>
  <si>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</si>
  <si>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</si>
  <si>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</si>
  <si>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</si>
  <si>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</si>
  <si>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</si>
  <si>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</si>
  <si>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</si>
  <si>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</si>
  <si>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</si>
  <si>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</si>
  <si>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</si>
  <si>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</si>
  <si>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</si>
  <si>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</si>
  <si>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</si>
  <si>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</si>
  <si>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</si>
  <si>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</si>
  <si>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</si>
  <si>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</si>
  <si>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</si>
  <si>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</si>
  <si>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</si>
  <si>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</si>
  <si>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</si>
  <si>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</si>
  <si>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כתר דני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</si>
  <si>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</si>
  <si>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</si>
  <si>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</si>
  <si>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</si>
  <si>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</si>
  <si>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</si>
  <si>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</si>
  <si>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</si>
  <si>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</si>
  <si>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</si>
  <si>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</si>
  <si>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</si>
  <si>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</si>
  <si>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</si>
  <si>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</si>
  <si>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</si>
  <si>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</si>
  <si>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</si>
  <si>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</si>
  <si>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</si>
  <si>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</si>
  <si>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</si>
  <si>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</si>
  <si>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</si>
  <si>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</si>
  <si>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</si>
  <si>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</si>
  <si>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</si>
  <si>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</si>
  <si>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</si>
  <si>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</si>
  <si>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</si>
  <si>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</si>
  <si>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</si>
  <si>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</si>
  <si>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</si>
  <si>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</si>
  <si>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</si>
  <si>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</si>
  <si>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</si>
  <si>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</si>
  <si>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</si>
  <si>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</si>
  <si>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</si>
  <si>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</si>
  <si>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</si>
  <si>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</si>
  <si>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</si>
  <si>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</si>
  <si>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</si>
  <si>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</si>
  <si>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</si>
  <si>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</si>
  <si>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</si>
  <si>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</si>
  <si>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</si>
  <si>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</si>
  <si>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</si>
  <si>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</si>
  <si>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</si>
  <si>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</si>
  <si>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</si>
  <si>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</si>
  <si>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</si>
  <si>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</si>
  <si>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</si>
  <si>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</si>
  <si>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</si>
  <si>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</si>
  <si>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</si>
  <si>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</si>
  <si>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</si>
  <si>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</si>
  <si>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</si>
  <si>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</si>
  <si>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</si>
  <si>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</si>
  <si>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</si>
  <si>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</si>
  <si>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</si>
  <si>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</si>
  <si>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</si>
  <si>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</si>
  <si>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</si>
  <si>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</si>
  <si>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</si>
  <si>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</si>
  <si>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</si>
  <si>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</si>
  <si>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</si>
  <si>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</si>
  <si>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</si>
  <si>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</si>
  <si>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</si>
  <si>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</si>
  <si>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</si>
  <si>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</si>
  <si>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</si>
  <si>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</si>
  <si>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>סה"כ יתרות מזומנים ועו"ש נקובים במט"ח</t>
  </si>
  <si>
    <t xml:space="preserve">דולר בטחונות                                      </t>
  </si>
  <si>
    <t xml:space="preserve">עו"ש דולר                                         </t>
  </si>
  <si>
    <t xml:space="preserve">עו"ש כתר דני                                      </t>
  </si>
  <si>
    <t>סה"כ פח"ק/פר"י</t>
  </si>
  <si>
    <t xml:space="preserve">תפ"ס (פועלים סהר)                                 </t>
  </si>
  <si>
    <t>סה"כ פק"מ לתקופה של עד שלושה חודשים</t>
  </si>
  <si>
    <t xml:space="preserve">                                                  </t>
  </si>
  <si>
    <t xml:space="preserve">מזרחי טפחות פ.ק.מ. (מזרחי)                        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</si>
  <si>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</si>
  <si>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</si>
  <si>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</si>
  <si>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30/06/2020</t>
  </si>
  <si>
    <t>עוצ"מ אגודה שיתופית לניהול קופות גמל בע"מ</t>
  </si>
  <si>
    <t xml:space="preserve">גליל 5904                                         </t>
  </si>
  <si>
    <t>אין דירוג</t>
  </si>
  <si>
    <t xml:space="preserve">גליל  5903                                        </t>
  </si>
  <si>
    <t xml:space="preserve">ממשל צמודה 1020                                   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</si>
  <si>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</si>
  <si>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</si>
  <si>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</si>
  <si>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545                                    </t>
  </si>
  <si>
    <t xml:space="preserve">ממשל צמודה 922                                    </t>
  </si>
  <si>
    <t xml:space="preserve">ממשלתי צמוד 536                                   </t>
  </si>
  <si>
    <t xml:space="preserve">ממש שקלית 928                                     </t>
  </si>
  <si>
    <t xml:space="preserve">ממשל שקלית 0142                                   </t>
  </si>
  <si>
    <t xml:space="preserve">ממשל שקלית 1026 1026                              </t>
  </si>
  <si>
    <t xml:space="preserve">ממשל שקלית 1123                                   </t>
  </si>
  <si>
    <t xml:space="preserve">ממשל שקלית 121                                    </t>
  </si>
  <si>
    <t xml:space="preserve">ממשל שקלית 122 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</si>
  <si>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</si>
  <si>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</si>
  <si>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</si>
  <si>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347                                    </t>
  </si>
  <si>
    <t xml:space="preserve">ממשל שקלית 421                                    </t>
  </si>
  <si>
    <t xml:space="preserve">ממשל שקלית 425                                    </t>
  </si>
  <si>
    <t xml:space="preserve">ממשל שקלית323                                     </t>
  </si>
  <si>
    <t xml:space="preserve">ממשל שקלית825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</si>
  <si>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</si>
  <si>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</si>
  <si>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</si>
  <si>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</si>
  <si>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</si>
  <si>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</si>
  <si>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</si>
  <si>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</si>
  <si>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</si>
  <si>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</si>
  <si>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מבני תעשיה יט'                                    </t>
  </si>
  <si>
    <t xml:space="preserve">ריט 1 סידרה ו' 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</si>
  <si>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</si>
  <si>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</si>
  <si>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</si>
  <si>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</si>
  <si>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</si>
  <si>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</si>
  <si>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</si>
  <si>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מזרחי טפחות ש"ה                                   </t>
  </si>
  <si>
    <t xml:space="preserve">מליסרון אגח י"ג                                   </t>
  </si>
  <si>
    <t xml:space="preserve">פז חברת נפט 2020/2030                             </t>
  </si>
  <si>
    <t>אנרגיה</t>
  </si>
  <si>
    <t xml:space="preserve">רבוע כחול נדל"ן ה'                                </t>
  </si>
  <si>
    <t>ilA+</t>
  </si>
  <si>
    <t xml:space="preserve">אשטרום נכסים 10                                   </t>
  </si>
  <si>
    <t>ilA</t>
  </si>
  <si>
    <t xml:space="preserve">דיסקונט ש"ה א'                                    </t>
  </si>
  <si>
    <t xml:space="preserve">מגה אור ד'                                        </t>
  </si>
  <si>
    <t xml:space="preserve">אדגר סד' י'                                       </t>
  </si>
  <si>
    <t>A-.il</t>
  </si>
  <si>
    <t xml:space="preserve">חפציבה א'                                         </t>
  </si>
  <si>
    <t xml:space="preserve">חפציבה ב'                                         </t>
  </si>
  <si>
    <t xml:space="preserve">חפציבה ג'                                         </t>
  </si>
  <si>
    <t xml:space="preserve">אמות ה'                                           </t>
  </si>
  <si>
    <t xml:space="preserve">וילאר אג"ח                                        </t>
  </si>
  <si>
    <t xml:space="preserve">מגדל ביטוח הון ד'                                 </t>
  </si>
  <si>
    <t>AA.il</t>
  </si>
  <si>
    <t xml:space="preserve">מליסרון ט"ו                                       </t>
  </si>
  <si>
    <t xml:space="preserve">מנורה מבטחים ד                                    </t>
  </si>
  <si>
    <t>AA-.il</t>
  </si>
  <si>
    <t xml:space="preserve">פניקס הון ד'                                      </t>
  </si>
  <si>
    <t xml:space="preserve">אלקטרה סדרה ד'                                    </t>
  </si>
  <si>
    <t>השקעה ואחזקות</t>
  </si>
  <si>
    <t xml:space="preserve">יוניברסל ב'                                       </t>
  </si>
  <si>
    <t xml:space="preserve">אשדר ה'                                           </t>
  </si>
  <si>
    <t>בנייה</t>
  </si>
  <si>
    <t xml:space="preserve">בתי זיקוק ה'                                      </t>
  </si>
  <si>
    <t xml:space="preserve">ויתניה ד'                                         </t>
  </si>
  <si>
    <t>A.il</t>
  </si>
  <si>
    <t xml:space="preserve">נכסים ובנין ט'                                    </t>
  </si>
  <si>
    <t xml:space="preserve">אפי נכסים י'    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</si>
  <si>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</si>
  <si>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</si>
  <si>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</si>
  <si>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A+.il</t>
  </si>
  <si>
    <t xml:space="preserve">שיכון ובינוי מ"ר                                  </t>
  </si>
  <si>
    <t xml:space="preserve">דיסקונט א מ"ר                                     </t>
  </si>
  <si>
    <t xml:space="preserve">לאומי מ"ר                                         </t>
  </si>
  <si>
    <t xml:space="preserve">פועלים מ"ר                                        </t>
  </si>
  <si>
    <t xml:space="preserve">אלביט מערכות מ''ר                                 </t>
  </si>
  <si>
    <t>חשמל</t>
  </si>
  <si>
    <t xml:space="preserve">שופרסל מ"ר                                        </t>
  </si>
  <si>
    <t xml:space="preserve">טבע מ"ר                                           </t>
  </si>
  <si>
    <t>פארמה</t>
  </si>
  <si>
    <t xml:space="preserve">פתאל החזקות                                       </t>
  </si>
  <si>
    <t xml:space="preserve">נייס מ"ר                                          </t>
  </si>
  <si>
    <t xml:space="preserve">מגדל בטוח מ"ר                                     </t>
  </si>
  <si>
    <t xml:space="preserve">נאוויטס פטרוליום מ"ר                              </t>
  </si>
  <si>
    <t xml:space="preserve">רציו מ"ר            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</si>
  <si>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</si>
  <si>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</si>
  <si>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</si>
  <si>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</si>
  <si>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אלטשולר שחם גמל                                   </t>
  </si>
  <si>
    <t>שרותים פיננסיים</t>
  </si>
  <si>
    <t xml:space="preserve">ישראכרט                                           </t>
  </si>
  <si>
    <t xml:space="preserve">ג'נרשיין קפיטל                                    </t>
  </si>
  <si>
    <t xml:space="preserve">נחושתן השקעות 1 מ"ר                               </t>
  </si>
  <si>
    <t xml:space="preserve">חפציבה ג'רוזלם                                    </t>
  </si>
  <si>
    <t xml:space="preserve">מור השקעות                                        </t>
  </si>
  <si>
    <t xml:space="preserve">Teva Pharmaceutical Industries Limi               </t>
  </si>
  <si>
    <t>US8816242098</t>
  </si>
  <si>
    <t>NYSE</t>
  </si>
  <si>
    <t>YAHOO FINANCE</t>
  </si>
  <si>
    <t>Health Care Equipment &amp; Supplies</t>
  </si>
  <si>
    <t xml:space="preserve">Check Point Software Technologies L               </t>
  </si>
  <si>
    <t>IL0010824113</t>
  </si>
  <si>
    <t>NASDAQ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</si>
  <si>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</si>
  <si>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</si>
  <si>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</si>
  <si>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</si>
  <si>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Cellcom Israel Ltd. (CEL)                         </t>
  </si>
  <si>
    <t>IL0011015349</t>
  </si>
  <si>
    <t>Telecommunication Service</t>
  </si>
  <si>
    <t xml:space="preserve">EXPEDIA GROUP -EXPE                               </t>
  </si>
  <si>
    <t>US30212P3038</t>
  </si>
  <si>
    <t xml:space="preserve">UAL-UNITED CONTINEN                               </t>
  </si>
  <si>
    <t>US9100471096</t>
  </si>
  <si>
    <t xml:space="preserve">TSLA US-TESLA INC                                 </t>
  </si>
  <si>
    <t>US88160R1014</t>
  </si>
  <si>
    <t>Automobiles &amp; Components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</si>
  <si>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</si>
  <si>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</si>
  <si>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</si>
  <si>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</si>
  <si>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</si>
  <si>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</si>
  <si>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</si>
  <si>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</si>
  <si>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HTZ-HERTZ GLOBAL HOLDINGS                         </t>
  </si>
  <si>
    <t>US42806J1060</t>
  </si>
  <si>
    <t>Commercial &amp; Professional</t>
  </si>
  <si>
    <t xml:space="preserve">MCD-מקדונלס                                       </t>
  </si>
  <si>
    <t>US5801351017</t>
  </si>
  <si>
    <t>Consumer Durables &amp; Apparel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</si>
  <si>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</si>
  <si>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</si>
  <si>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</si>
  <si>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</si>
  <si>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</si>
  <si>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</si>
  <si>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</si>
  <si>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</si>
  <si>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</si>
  <si>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</si>
  <si>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</si>
  <si>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</si>
  <si>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</si>
  <si>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</si>
  <si>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</si>
  <si>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</si>
  <si>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</si>
  <si>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</si>
  <si>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Coca-Cola Bottling Co. Consolidated               </t>
  </si>
  <si>
    <t>US1912161007</t>
  </si>
  <si>
    <t>Food, Beverage &amp; Tobacco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</si>
  <si>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</si>
  <si>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</si>
  <si>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</si>
  <si>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</si>
  <si>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</si>
  <si>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</si>
  <si>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</si>
  <si>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SQUARE INC-SQ                                     </t>
  </si>
  <si>
    <t>US8522341036</t>
  </si>
  <si>
    <t xml:space="preserve">GILEAD SCIENCES-GILD                              </t>
  </si>
  <si>
    <t>US3755581036</t>
  </si>
  <si>
    <t>Pharmaceuticals, Biotechnology &amp; life sciences</t>
  </si>
  <si>
    <t xml:space="preserve">JNJ-JOHNSON&amp;JOHNSON                               </t>
  </si>
  <si>
    <t>US4781601046</t>
  </si>
  <si>
    <t xml:space="preserve">MYL-MYLAN NV                                      </t>
  </si>
  <si>
    <t>NL0011031208</t>
  </si>
  <si>
    <t xml:space="preserve">PFIZER INC-PFE                                    </t>
  </si>
  <si>
    <t>US7170811035</t>
  </si>
  <si>
    <t xml:space="preserve">Perrigo Company plc (PRGO)                        </t>
  </si>
  <si>
    <t>IE00BGH1M568</t>
  </si>
  <si>
    <t xml:space="preserve">SRNE-SORRENTO THERAP                              </t>
  </si>
  <si>
    <t>US83587F2020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</si>
  <si>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</si>
  <si>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</si>
  <si>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</si>
  <si>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</si>
  <si>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</si>
  <si>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Macy's, Inc. (M)                                  </t>
  </si>
  <si>
    <t>US55616P1049</t>
  </si>
  <si>
    <t xml:space="preserve">WMT-WAL MART STORES                               </t>
  </si>
  <si>
    <t>US9311421039</t>
  </si>
  <si>
    <t xml:space="preserve">Alphabet Inc. (GOOGL)                             </t>
  </si>
  <si>
    <t>US38259P5089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</si>
  <si>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</si>
  <si>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</si>
  <si>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</si>
  <si>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</si>
  <si>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</si>
  <si>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</si>
  <si>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</si>
  <si>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</si>
  <si>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</si>
  <si>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</si>
  <si>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</si>
  <si>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</si>
  <si>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</si>
  <si>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</si>
  <si>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</si>
  <si>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</si>
  <si>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</si>
  <si>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</si>
  <si>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</si>
  <si>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</si>
  <si>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סיסקו-CSCO                                        </t>
  </si>
  <si>
    <t>US17275R1023</t>
  </si>
  <si>
    <t xml:space="preserve">הראל סל ת''א פיננסים                              </t>
  </si>
  <si>
    <t>מניות</t>
  </si>
  <si>
    <t xml:space="preserve">פסגות סל ת"א 90 סד' 2                             </t>
  </si>
  <si>
    <t xml:space="preserve">פסגות סל ת"א נפט וגז                              </t>
  </si>
  <si>
    <t xml:space="preserve">פסגות סל תא 125 סד-2                              </t>
  </si>
  <si>
    <t xml:space="preserve">ת"א 35 MTF                                        </t>
  </si>
  <si>
    <t xml:space="preserve">ת"א 90.MTF                                        </t>
  </si>
  <si>
    <t xml:space="preserve">תכלית גרמניה DAX30 מנוטרלת מטבע                   </t>
  </si>
  <si>
    <t xml:space="preserve">אינדקס בונד 40                                    </t>
  </si>
  <si>
    <t>אג״ח</t>
  </si>
  <si>
    <t xml:space="preserve">הראל סל ת"ב צמוד                                  </t>
  </si>
  <si>
    <t xml:space="preserve">הראל סל ת.ב. 40                                   </t>
  </si>
  <si>
    <t xml:space="preserve">פסגות סל תל בונד 20                               </t>
  </si>
  <si>
    <t xml:space="preserve">פסגות סל תל בונד צמוד יתר                         </t>
  </si>
  <si>
    <t xml:space="preserve">פסגות ת"ב צמוד                                    </t>
  </si>
  <si>
    <t xml:space="preserve">קסם תל בונד 20                                    </t>
  </si>
  <si>
    <t xml:space="preserve">תכלית סל ת"ב 20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</si>
  <si>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</si>
  <si>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</si>
  <si>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</si>
  <si>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</si>
  <si>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</si>
  <si>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</si>
  <si>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</si>
  <si>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</si>
  <si>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</si>
  <si>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</si>
  <si>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</si>
  <si>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</si>
  <si>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</si>
  <si>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</si>
  <si>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</si>
  <si>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</si>
  <si>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</si>
  <si>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</si>
  <si>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</si>
  <si>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</si>
  <si>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</si>
  <si>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</si>
  <si>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</si>
  <si>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</si>
  <si>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</si>
  <si>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</si>
  <si>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</si>
  <si>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</si>
  <si>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</si>
  <si>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</si>
  <si>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</si>
  <si>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</si>
  <si>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ALCAITA LXALLIANZ CHINA A-SHARES                  </t>
  </si>
  <si>
    <t>LU1997245250</t>
  </si>
  <si>
    <t xml:space="preserve">MARKETFIELD GEORGE TOWN                           </t>
  </si>
  <si>
    <t xml:space="preserve">SUMI TRUST INVESTMENT FUNDS                       </t>
  </si>
  <si>
    <t>IE00BLD2G458</t>
  </si>
  <si>
    <t>סה"כ כתבי אופציה בישראל</t>
  </si>
  <si>
    <t>סה"כ ₪/מט"ח</t>
  </si>
  <si>
    <t xml:space="preserve">AAL 17/07/20 C12                                  </t>
  </si>
  <si>
    <t>ל.ר.</t>
  </si>
  <si>
    <t xml:space="preserve">BA 15/01/21 C235                                  </t>
  </si>
  <si>
    <t xml:space="preserve">DAL 17/07/20 C26                                  </t>
  </si>
  <si>
    <t xml:space="preserve">MU 15/01/2021 C65                                 </t>
  </si>
  <si>
    <t xml:space="preserve">NFLX 15/01/2021 C510                              </t>
  </si>
  <si>
    <t xml:space="preserve">UAL 17/07/20 C28                                  </t>
  </si>
  <si>
    <t>סה"כ ישראל</t>
  </si>
  <si>
    <t>סה"כ חו"ל</t>
  </si>
  <si>
    <t>סה"כ אג"ח לא סחיר שהנפיקו ממשלות זרות בחו"ל</t>
  </si>
  <si>
    <t xml:space="preserve">אס.פי.סי אלעד 2                                   </t>
  </si>
  <si>
    <t xml:space="preserve">אס.פי.סי אלעד 3                                   </t>
  </si>
  <si>
    <t xml:space="preserve">אס.פי.סי אלעד 4                                   </t>
  </si>
  <si>
    <t xml:space="preserve">לבידי אשקלון 2 2                                  </t>
  </si>
  <si>
    <t xml:space="preserve">מפעלי פלדה 1 1                                    </t>
  </si>
  <si>
    <t>מתכת ומוצרי בניה</t>
  </si>
  <si>
    <t xml:space="preserve">אדאקום אג"ח להמרה                                 </t>
  </si>
  <si>
    <t>אלקטרוניקה ואופטיקה</t>
  </si>
  <si>
    <t xml:space="preserve">אדאקום 1 ש"ח                                      </t>
  </si>
  <si>
    <t xml:space="preserve">איילות מ"ר ב                                      </t>
  </si>
  <si>
    <t xml:space="preserve">ויולה ג'נרשיין ניהול מניה ל.ס.                    </t>
  </si>
  <si>
    <t xml:space="preserve">ט.אר.די  מ"ר                                      </t>
  </si>
  <si>
    <t xml:space="preserve">נוקד לונג                                         </t>
  </si>
  <si>
    <t xml:space="preserve">קרן אלפא ערך   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</si>
  <si>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</si>
  <si>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</si>
  <si>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</si>
  <si>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FW 3.4452 17/09/20                                </t>
  </si>
  <si>
    <t xml:space="preserve">FW 3.5015 12/08/20                                </t>
  </si>
  <si>
    <t xml:space="preserve">FW 3.57 -20.07.20                                 </t>
  </si>
  <si>
    <t xml:space="preserve">FW 3.893 17/09/20                                 </t>
  </si>
  <si>
    <t xml:space="preserve">FW3.5011-20/08/20   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</si>
  <si>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</si>
  <si>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</si>
  <si>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</si>
  <si>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</si>
  <si>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ריבית לקבל                                        </t>
  </si>
  <si>
    <t>עוצ"מ-מאוחד</t>
  </si>
  <si>
    <t>570009449-00000000000346-0000000</t>
  </si>
  <si>
    <t>דולר</t>
  </si>
  <si>
    <t>יורו</t>
  </si>
  <si>
    <t>עו"ש בנק לאומי</t>
  </si>
  <si>
    <t>עו"ש בנק הפועלים</t>
  </si>
  <si>
    <t>עו"ש בנק הבינלאומי</t>
  </si>
  <si>
    <t>ilAA+</t>
  </si>
  <si>
    <t>עו"ש בנק המזרחי טפחות</t>
  </si>
  <si>
    <t>קופה קטנה</t>
  </si>
  <si>
    <t>עו"ש פועלים סה"ר</t>
  </si>
  <si>
    <t>סה"כ תל אביב 35</t>
  </si>
  <si>
    <t>סה"כ תל אביב 90</t>
  </si>
  <si>
    <t>Airlines</t>
  </si>
  <si>
    <t xml:space="preserve">FW3.5922-20/08/2020                               </t>
  </si>
  <si>
    <t>נכס א'</t>
  </si>
  <si>
    <t>השכרה</t>
  </si>
  <si>
    <t>נכס ב'</t>
  </si>
  <si>
    <t>BBB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</si>
</sst>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#,##0.0000"/>
  </numFmts>
  <fonts count="30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0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9" fillId="0" borderId="0" applyFont="0" applyFill="0" applyBorder="0" applyAlignment="0" applyProtection="0"/>
  </cellStyleXfs>
  <cellXfs count="157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5" fillId="0" borderId="0" xfId="7" applyFont="1" applyBorder="1" applyAlignment="1">
      <alignment horizontal="center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NumberFormat="1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NumberFormat="1" applyFont="1" applyFill="1" applyBorder="1" applyAlignment="1">
      <alignment horizontal="right" vertical="center" wrapText="1" indent="1"/>
    </xf>
    <xf numFmtId="0" fontId="15" fillId="2" borderId="28" xfId="7" applyNumberFormat="1" applyFont="1" applyFill="1" applyBorder="1" applyAlignment="1">
      <alignment horizontal="right" vertical="center" wrapText="1" readingOrder="2"/>
    </xf>
    <xf numFmtId="0" fontId="15" fillId="2" borderId="30" xfId="7" applyNumberFormat="1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2" fillId="0" borderId="27" xfId="0" applyNumberFormat="1" applyFont="1" applyBorder="1" applyAlignment="1">
      <alignment horizontal="right" vertical="center" indent="1"/>
    </xf>
    <xf numFmtId="0" fontId="2" fillId="0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Fill="1" applyBorder="1" applyAlignment="1">
      <alignment horizontal="right" vertical="center" indent="1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 readingOrder="2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" fillId="0" borderId="27" xfId="0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 readingOrder="2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4" fontId="2" fillId="0" borderId="27" xfId="0" applyNumberFormat="1" applyFont="1" applyFill="1" applyBorder="1" applyAlignment="1">
      <alignment horizontal="right" vertical="center" indent="1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15" fillId="2" borderId="30" xfId="7" applyFont="1" applyFill="1" applyBorder="1" applyAlignment="1">
      <alignment horizontal="right" vertical="center" wrapText="1" indent="1" readingOrder="2"/>
    </xf>
    <xf numFmtId="168" fontId="25" fillId="0" borderId="27" xfId="7" applyNumberFormat="1" applyFont="1" applyBorder="1" applyAlignment="1" applyProtection="1">
      <alignment horizontal="right" vertical="center" indent="1"/>
      <protection hidden="1"/>
    </xf>
    <xf numFmtId="0" fontId="2" fillId="0" borderId="27" xfId="0" applyFont="1" applyBorder="1" applyAlignment="1">
      <alignment horizontal="right" vertical="center" indent="1"/>
    </xf>
    <xf numFmtId="0" fontId="23" fillId="2" borderId="27" xfId="0" applyFont="1" applyFill="1" applyBorder="1" applyAlignment="1">
      <alignment horizontal="right" vertical="center" indent="1"/>
    </xf>
    <xf numFmtId="0" fontId="23" fillId="3" borderId="27" xfId="0" applyFont="1" applyFill="1" applyBorder="1" applyAlignment="1">
      <alignment horizontal="right" vertical="center"/>
    </xf>
    <xf numFmtId="14" fontId="2" fillId="0" borderId="27" xfId="0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10" fontId="2" fillId="0" borderId="27" xfId="0" applyNumberFormat="1" applyFont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10" fontId="2" fillId="0" borderId="27" xfId="19" applyNumberFormat="1" applyFont="1" applyFill="1" applyBorder="1" applyAlignment="1">
      <alignment horizontal="right" vertical="center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20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" xfId="19" builtinId="5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zoomScaleNormal="100" workbookViewId="0">
      <selection activeCell="B5" sqref="B5"/>
    </sheetView>
  </sheetViews>
  <sheetFormatPr defaultColWidth="9.1796875" defaultRowHeight="17.5"/>
  <cols>
    <col min="1" max="1" width="6.26953125" style="8" customWidth="1"/>
    <col min="2" max="2" width="47.26953125" style="7" customWidth="1"/>
    <col min="3" max="3" width="18" style="8" customWidth="1"/>
    <col min="4" max="4" width="20.1796875" style="8" customWidth="1"/>
    <col min="5" max="30" width="6.7265625" style="8" customWidth="1"/>
    <col min="31" max="33" width="7.7265625" style="8" customWidth="1"/>
    <col min="34" max="34" width="7.1796875" style="8" customWidth="1"/>
    <col min="35" max="35" width="6" style="8" customWidth="1"/>
    <col min="36" max="36" width="7.81640625" style="8" customWidth="1"/>
    <col min="37" max="37" width="8.1796875" style="8" customWidth="1"/>
    <col min="38" max="38" width="6.26953125" style="8" customWidth="1"/>
    <col min="39" max="39" width="8" style="8" customWidth="1"/>
    <col min="40" max="40" width="8.7265625" style="8" customWidth="1"/>
    <col min="41" max="41" width="10" style="8" customWidth="1"/>
    <col min="42" max="42" width="9.54296875" style="8" customWidth="1"/>
    <col min="43" max="43" width="6.1796875" style="8" customWidth="1"/>
    <col min="44" max="45" width="5.7265625" style="8" customWidth="1"/>
    <col min="46" max="46" width="6.81640625" style="8" customWidth="1"/>
    <col min="47" max="47" width="6.453125" style="8" customWidth="1"/>
    <col min="48" max="48" width="6.7265625" style="8" customWidth="1"/>
    <col min="49" max="49" width="7.26953125" style="8" customWidth="1"/>
    <col min="50" max="61" width="5.7265625" style="8" customWidth="1"/>
    <col min="62" max="16384" width="9.1796875" style="8"/>
  </cols>
  <sheetData>
    <row r="1" spans="1:36">
      <c r="B1" s="80" t="s">
        <v>279</v>
      </c>
    </row>
    <row r="2" spans="1:36">
      <c r="B2" s="80" t="s">
        <v>280</v>
      </c>
    </row>
    <row r="3" spans="1:36">
      <c r="B3" s="80" t="s">
        <v>591</v>
      </c>
    </row>
    <row r="4" spans="1:36">
      <c r="B4" s="80" t="s">
        <v>592</v>
      </c>
    </row>
    <row r="5" spans="1:36">
      <c r="B5" s="80"/>
    </row>
    <row r="6" spans="1:36" ht="26.25" customHeight="1">
      <c r="B6" s="135" t="s">
        <v>181</v>
      </c>
      <c r="C6" s="136"/>
      <c r="D6" s="137"/>
    </row>
    <row r="7" spans="1:36" s="9" customFormat="1" ht="18">
      <c r="B7" s="19"/>
      <c r="C7" s="20" t="s">
        <v>129</v>
      </c>
      <c r="D7" s="21" t="s">
        <v>127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129</v>
      </c>
    </row>
    <row r="8" spans="1:36" s="9" customFormat="1" ht="18">
      <c r="B8" s="19"/>
      <c r="C8" s="22" t="s">
        <v>241</v>
      </c>
      <c r="D8" s="23" t="s">
        <v>20</v>
      </c>
      <c r="AJ8" s="30" t="s">
        <v>130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138</v>
      </c>
    </row>
    <row r="10" spans="1:36" s="10" customFormat="1" ht="18" customHeight="1">
      <c r="B10" s="68" t="s">
        <v>180</v>
      </c>
      <c r="C10" s="97"/>
      <c r="D10" s="98"/>
      <c r="AJ10" s="45"/>
    </row>
    <row r="11" spans="1:36">
      <c r="A11" s="32" t="s">
        <v>148</v>
      </c>
      <c r="B11" s="69" t="s">
        <v>182</v>
      </c>
      <c r="C11" s="100">
        <f>מזומנים!J10</f>
        <v>32432.840000000004</v>
      </c>
      <c r="D11" s="106">
        <f>מזומנים!L10</f>
        <v>5.2833736697671552E-2</v>
      </c>
    </row>
    <row r="12" spans="1:36">
      <c r="B12" s="69" t="s">
        <v>183</v>
      </c>
      <c r="C12" s="100"/>
      <c r="D12" s="124"/>
    </row>
    <row r="13" spans="1:36">
      <c r="A13" s="33" t="s">
        <v>148</v>
      </c>
      <c r="B13" s="70" t="s">
        <v>86</v>
      </c>
      <c r="C13" s="100">
        <f>'תעודות התחייבות ממשלתיות'!O11</f>
        <v>187534.82</v>
      </c>
      <c r="D13" s="106">
        <f>'תעודות התחייבות ממשלתיות'!R11</f>
        <v>0.30590000000000001</v>
      </c>
    </row>
    <row r="14" spans="1:36">
      <c r="A14" s="33" t="s">
        <v>148</v>
      </c>
      <c r="B14" s="70" t="s">
        <v>87</v>
      </c>
      <c r="C14" s="100">
        <f>'תעודות חוב מסחריות '!R11</f>
        <v>0</v>
      </c>
      <c r="D14" s="106">
        <f>'תעודות חוב מסחריות '!U11</f>
        <v>0</v>
      </c>
      <c r="G14" s="103"/>
    </row>
    <row r="15" spans="1:36">
      <c r="A15" s="33" t="s">
        <v>148</v>
      </c>
      <c r="B15" s="70" t="s">
        <v>88</v>
      </c>
      <c r="C15" s="100">
        <f>'אג"ח קונצרני'!R11</f>
        <v>76481.939999999988</v>
      </c>
      <c r="D15" s="106">
        <f>'אג"ח קונצרני'!U11</f>
        <v>0.12470000000000001</v>
      </c>
    </row>
    <row r="16" spans="1:36">
      <c r="A16" s="33" t="s">
        <v>148</v>
      </c>
      <c r="B16" s="70" t="s">
        <v>89</v>
      </c>
      <c r="C16" s="100">
        <f>מניות!L11</f>
        <v>175431.62</v>
      </c>
      <c r="D16" s="106">
        <f>מניות!O11</f>
        <v>0.28610000000000002</v>
      </c>
    </row>
    <row r="17" spans="1:4">
      <c r="A17" s="33" t="s">
        <v>148</v>
      </c>
      <c r="B17" s="70" t="s">
        <v>256</v>
      </c>
      <c r="C17" s="100">
        <f>'קרנות סל'!K11</f>
        <v>106383.11000000002</v>
      </c>
      <c r="D17" s="106">
        <f>'קרנות סל'!N11</f>
        <v>0.17350000000000002</v>
      </c>
    </row>
    <row r="18" spans="1:4">
      <c r="A18" s="33" t="s">
        <v>148</v>
      </c>
      <c r="B18" s="70" t="s">
        <v>90</v>
      </c>
      <c r="C18" s="100">
        <f>'קרנות נאמנות'!L11</f>
        <v>15243</v>
      </c>
      <c r="D18" s="106">
        <f>'קרנות נאמנות'!O11</f>
        <v>2.4900000000000002E-2</v>
      </c>
    </row>
    <row r="19" spans="1:4">
      <c r="A19" s="33" t="s">
        <v>148</v>
      </c>
      <c r="B19" s="70" t="s">
        <v>91</v>
      </c>
      <c r="C19" s="100">
        <f>'כתבי אופציה'!I11</f>
        <v>0</v>
      </c>
      <c r="D19" s="106">
        <f>'כתבי אופציה'!L11</f>
        <v>0</v>
      </c>
    </row>
    <row r="20" spans="1:4">
      <c r="A20" s="33" t="s">
        <v>148</v>
      </c>
      <c r="B20" s="70" t="s">
        <v>92</v>
      </c>
      <c r="C20" s="100">
        <f>אופציות!I11</f>
        <v>-470.96000000000004</v>
      </c>
      <c r="D20" s="106">
        <f>אופציות!L11</f>
        <v>-8.0000000000000004E-4</v>
      </c>
    </row>
    <row r="21" spans="1:4">
      <c r="A21" s="33" t="s">
        <v>148</v>
      </c>
      <c r="B21" s="70" t="s">
        <v>93</v>
      </c>
      <c r="C21" s="100">
        <f>'חוזים עתידיים'!I11</f>
        <v>0</v>
      </c>
      <c r="D21" s="106">
        <f>'חוזים עתידיים'!K11</f>
        <v>0</v>
      </c>
    </row>
    <row r="22" spans="1:4">
      <c r="A22" s="33" t="s">
        <v>148</v>
      </c>
      <c r="B22" s="70" t="s">
        <v>94</v>
      </c>
      <c r="C22" s="100">
        <f>'מוצרים מובנים'!N11</f>
        <v>0</v>
      </c>
      <c r="D22" s="106">
        <f>'מוצרים מובנים'!Q11</f>
        <v>0</v>
      </c>
    </row>
    <row r="23" spans="1:4">
      <c r="B23" s="69" t="s">
        <v>184</v>
      </c>
      <c r="C23" s="100"/>
      <c r="D23" s="124"/>
    </row>
    <row r="24" spans="1:4">
      <c r="A24" s="33" t="s">
        <v>148</v>
      </c>
      <c r="B24" s="70" t="s">
        <v>95</v>
      </c>
      <c r="C24" s="100">
        <f>'לא סחיר- תעודות התחייבות ממשלתי'!M11</f>
        <v>0</v>
      </c>
      <c r="D24" s="106">
        <f>'לא סחיר- תעודות התחייבות ממשלתי'!P11</f>
        <v>0</v>
      </c>
    </row>
    <row r="25" spans="1:4">
      <c r="A25" s="33" t="s">
        <v>148</v>
      </c>
      <c r="B25" s="70" t="s">
        <v>96</v>
      </c>
      <c r="C25" s="100">
        <f>'לא סחיר - תעודות חוב מסחריות'!P11</f>
        <v>0</v>
      </c>
      <c r="D25" s="106">
        <f>'לא סחיר - תעודות חוב מסחריות'!S11</f>
        <v>0</v>
      </c>
    </row>
    <row r="26" spans="1:4">
      <c r="A26" s="33" t="s">
        <v>148</v>
      </c>
      <c r="B26" s="70" t="s">
        <v>88</v>
      </c>
      <c r="C26" s="100">
        <f>'לא סחיר - אג"ח קונצרני'!P11</f>
        <v>848.3</v>
      </c>
      <c r="D26" s="106">
        <f>'לא סחיר - אג"ח קונצרני'!S11</f>
        <v>1.4000000000000002E-3</v>
      </c>
    </row>
    <row r="27" spans="1:4">
      <c r="A27" s="33" t="s">
        <v>148</v>
      </c>
      <c r="B27" s="70" t="s">
        <v>97</v>
      </c>
      <c r="C27" s="100">
        <f>'לא סחיר - מניות'!J11</f>
        <v>644.67999999999995</v>
      </c>
      <c r="D27" s="106">
        <f>'לא סחיר - מניות'!M11</f>
        <v>1.1000000000000001E-3</v>
      </c>
    </row>
    <row r="28" spans="1:4">
      <c r="A28" s="33" t="s">
        <v>148</v>
      </c>
      <c r="B28" s="70" t="s">
        <v>98</v>
      </c>
      <c r="C28" s="100">
        <f>'לא סחיר - קרנות השקעה'!H11</f>
        <v>9516.58</v>
      </c>
      <c r="D28" s="106">
        <f>'לא סחיר - קרנות השקעה'!K11</f>
        <v>1.55E-2</v>
      </c>
    </row>
    <row r="29" spans="1:4">
      <c r="A29" s="33" t="s">
        <v>148</v>
      </c>
      <c r="B29" s="70" t="s">
        <v>99</v>
      </c>
      <c r="C29" s="100">
        <f>'לא סחיר - כתבי אופציה'!I11</f>
        <v>0</v>
      </c>
      <c r="D29" s="106">
        <f>'לא סחיר - כתבי אופציה'!L11</f>
        <v>0</v>
      </c>
    </row>
    <row r="30" spans="1:4">
      <c r="A30" s="33" t="s">
        <v>148</v>
      </c>
      <c r="B30" s="70" t="s">
        <v>208</v>
      </c>
      <c r="C30" s="100">
        <f>'לא סחיר - אופציות'!I11</f>
        <v>0</v>
      </c>
      <c r="D30" s="106">
        <f>'לא סחיר - אופציות'!L11</f>
        <v>0</v>
      </c>
    </row>
    <row r="31" spans="1:4">
      <c r="A31" s="33" t="s">
        <v>148</v>
      </c>
      <c r="B31" s="70" t="s">
        <v>123</v>
      </c>
      <c r="C31" s="100">
        <f>'לא סחיר - חוזים עתידיים'!I11</f>
        <v>601.62</v>
      </c>
      <c r="D31" s="106">
        <f>'לא סחיר - חוזים עתידיים'!K11</f>
        <v>1E-3</v>
      </c>
    </row>
    <row r="32" spans="1:4">
      <c r="A32" s="33" t="s">
        <v>148</v>
      </c>
      <c r="B32" s="70" t="s">
        <v>100</v>
      </c>
      <c r="C32" s="100">
        <f>'לא סחיר - מוצרים מובנים'!N11</f>
        <v>0</v>
      </c>
      <c r="D32" s="106">
        <f>'לא סחיר - מוצרים מובנים'!Q11</f>
        <v>0</v>
      </c>
    </row>
    <row r="33" spans="1:7">
      <c r="A33" s="33" t="s">
        <v>148</v>
      </c>
      <c r="B33" s="69" t="s">
        <v>185</v>
      </c>
      <c r="C33" s="100">
        <f>הלוואות!P10</f>
        <v>6907.25</v>
      </c>
      <c r="D33" s="106">
        <f>הלוואות!R10</f>
        <v>1.1299999999999999E-2</v>
      </c>
    </row>
    <row r="34" spans="1:7">
      <c r="A34" s="33" t="s">
        <v>148</v>
      </c>
      <c r="B34" s="69" t="s">
        <v>186</v>
      </c>
      <c r="C34" s="100">
        <f>'פקדונות מעל 3 חודשים'!M10</f>
        <v>0</v>
      </c>
      <c r="D34" s="106">
        <f>'פקדונות מעל 3 חודשים'!O10</f>
        <v>0</v>
      </c>
    </row>
    <row r="35" spans="1:7">
      <c r="A35" s="33" t="s">
        <v>148</v>
      </c>
      <c r="B35" s="69" t="s">
        <v>187</v>
      </c>
      <c r="C35" s="100">
        <f>'זכויות מקרקעין'!G10</f>
        <v>1576.58</v>
      </c>
      <c r="D35" s="106">
        <f>'זכויות מקרקעין'!I10</f>
        <v>2.5713575449359642E-3</v>
      </c>
    </row>
    <row r="36" spans="1:7">
      <c r="A36" s="33" t="s">
        <v>148</v>
      </c>
      <c r="B36" s="71" t="s">
        <v>188</v>
      </c>
      <c r="C36" s="100">
        <f>'השקעה בחברות מוחזקות'!I10</f>
        <v>0</v>
      </c>
      <c r="D36" s="106">
        <f>'השקעה בחברות מוחזקות'!K10</f>
        <v>0</v>
      </c>
    </row>
    <row r="37" spans="1:7">
      <c r="A37" s="33" t="s">
        <v>148</v>
      </c>
      <c r="B37" s="69" t="s">
        <v>189</v>
      </c>
      <c r="C37" s="100">
        <f>'השקעות אחרות '!I10</f>
        <v>0</v>
      </c>
      <c r="D37" s="106">
        <f>'השקעות אחרות '!K10</f>
        <v>0</v>
      </c>
    </row>
    <row r="38" spans="1:7">
      <c r="A38" s="33"/>
      <c r="B38" s="72" t="s">
        <v>191</v>
      </c>
      <c r="C38" s="100"/>
      <c r="D38" s="124"/>
    </row>
    <row r="39" spans="1:7">
      <c r="A39" s="33" t="s">
        <v>148</v>
      </c>
      <c r="B39" s="73" t="s">
        <v>193</v>
      </c>
      <c r="C39" s="100">
        <f>'עלות מתואמת אג"ח קונצרני סחיר'!M10</f>
        <v>0</v>
      </c>
      <c r="D39" s="106">
        <f>'עלות מתואמת אג"ח קונצרני סחיר'!P10</f>
        <v>0</v>
      </c>
    </row>
    <row r="40" spans="1:7">
      <c r="A40" s="33" t="s">
        <v>148</v>
      </c>
      <c r="B40" s="73" t="s">
        <v>192</v>
      </c>
      <c r="C40" s="100">
        <f>'עלות מתואמת אג"ח קונצרני ל.סחיר'!M10</f>
        <v>0</v>
      </c>
      <c r="D40" s="106">
        <f>'עלות מתואמת אג"ח קונצרני ל.סחיר'!P10</f>
        <v>0</v>
      </c>
    </row>
    <row r="41" spans="1:7">
      <c r="A41" s="33" t="s">
        <v>148</v>
      </c>
      <c r="B41" s="73" t="s">
        <v>194</v>
      </c>
      <c r="C41" s="100">
        <f>'עלות מתואמת מסגרות אשראי ללווים'!M10</f>
        <v>0</v>
      </c>
      <c r="D41" s="106">
        <f>'עלות מתואמת מסגרות אשראי ללווים'!P10</f>
        <v>0</v>
      </c>
    </row>
    <row r="42" spans="1:7">
      <c r="B42" s="73" t="s">
        <v>101</v>
      </c>
      <c r="C42" s="101">
        <f>SUM(C11,C13,C14,C15,C16,C17,C18,C19,C20,C21,C22,C24,C25,C26,C27,C28,C29,C30,C31,C32,C33,C34,C35,C36,C37,C39,C40,C41)</f>
        <v>613131.38</v>
      </c>
      <c r="D42" s="107">
        <f>SUM(D11,D13,D14,D15,D16,D17,D18,D19,D20,D21,D22,D24,D25,D26,D27,D28,D29,D30,D31,D32,D33,D34,D35,D36,D37,D39,D40,D41)</f>
        <v>1.0000050942426073</v>
      </c>
    </row>
    <row r="43" spans="1:7">
      <c r="A43" s="33" t="s">
        <v>148</v>
      </c>
      <c r="B43" s="49" t="s">
        <v>190</v>
      </c>
      <c r="C43" s="100">
        <f>'יתרת התחייבות להשקעה'!C10</f>
        <v>3536.51</v>
      </c>
      <c r="D43" s="102"/>
    </row>
    <row r="44" spans="1:7">
      <c r="B44" s="6" t="s">
        <v>128</v>
      </c>
      <c r="C44" s="99"/>
      <c r="D44" s="114"/>
    </row>
    <row r="45" spans="1:7">
      <c r="C45" s="41" t="s">
        <v>173</v>
      </c>
      <c r="D45" s="28" t="s">
        <v>122</v>
      </c>
    </row>
    <row r="46" spans="1:7">
      <c r="C46" s="41" t="s">
        <v>1</v>
      </c>
      <c r="D46" s="41" t="s">
        <v>2</v>
      </c>
    </row>
    <row r="47" spans="1:7">
      <c r="C47" s="125" t="s">
        <v>593</v>
      </c>
      <c r="D47" s="126">
        <v>3.4660000000000002</v>
      </c>
      <c r="G47" s="54"/>
    </row>
    <row r="48" spans="1:7">
      <c r="C48" s="125" t="s">
        <v>594</v>
      </c>
      <c r="D48" s="126">
        <v>3.8828</v>
      </c>
    </row>
    <row r="49" spans="2:4">
      <c r="C49" s="42"/>
      <c r="D49" s="42"/>
    </row>
    <row r="50" spans="2:4">
      <c r="B50" s="138" t="s">
        <v>255</v>
      </c>
      <c r="C50" s="138"/>
      <c r="D50" s="138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87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25"/>
  <sheetViews>
    <sheetView rightToLeft="1" workbookViewId="0">
      <selection activeCell="N19" sqref="N19"/>
    </sheetView>
  </sheetViews>
  <sheetFormatPr defaultColWidth="9.1796875" defaultRowHeight="17.5"/>
  <cols>
    <col min="1" max="1" width="6.26953125" style="1" customWidth="1"/>
    <col min="2" max="2" width="65" style="2" bestFit="1" customWidth="1"/>
    <col min="3" max="3" width="13" style="2" customWidth="1"/>
    <col min="4" max="4" width="14.81640625" style="2" customWidth="1"/>
    <col min="5" max="5" width="7.453125" style="1" bestFit="1" customWidth="1"/>
    <col min="6" max="6" width="11.7265625" style="1" bestFit="1" customWidth="1"/>
    <col min="7" max="7" width="12.54296875" style="1" bestFit="1" customWidth="1"/>
    <col min="8" max="9" width="8" style="1" bestFit="1" customWidth="1"/>
    <col min="10" max="10" width="13.1796875" style="1" bestFit="1" customWidth="1"/>
    <col min="11" max="12" width="11.1796875" style="1" customWidth="1"/>
    <col min="13" max="13" width="6.7265625" style="1" customWidth="1"/>
    <col min="14" max="14" width="7.7265625" style="1" customWidth="1"/>
    <col min="15" max="15" width="7.1796875" style="1" customWidth="1"/>
    <col min="16" max="16" width="6" style="1" customWidth="1"/>
    <col min="17" max="17" width="7.81640625" style="1" customWidth="1"/>
    <col min="18" max="18" width="8.1796875" style="1" customWidth="1"/>
    <col min="19" max="19" width="6.26953125" style="1" customWidth="1"/>
    <col min="20" max="20" width="8" style="1" customWidth="1"/>
    <col min="21" max="21" width="8.7265625" style="1" customWidth="1"/>
    <col min="22" max="22" width="10" style="1" customWidth="1"/>
    <col min="23" max="23" width="9.54296875" style="1" customWidth="1"/>
    <col min="24" max="24" width="6.1796875" style="1" customWidth="1"/>
    <col min="25" max="26" width="5.7265625" style="1" customWidth="1"/>
    <col min="27" max="27" width="6.81640625" style="1" customWidth="1"/>
    <col min="28" max="28" width="6.453125" style="1" customWidth="1"/>
    <col min="29" max="29" width="6.7265625" style="1" customWidth="1"/>
    <col min="30" max="30" width="7.26953125" style="1" customWidth="1"/>
    <col min="31" max="37" width="5.7265625" style="1" customWidth="1"/>
    <col min="38" max="38" width="3.453125" style="1" customWidth="1"/>
    <col min="39" max="39" width="5.7265625" style="1" hidden="1" customWidth="1"/>
    <col min="40" max="40" width="10.1796875" style="1" customWidth="1"/>
    <col min="41" max="41" width="13.81640625" style="1" customWidth="1"/>
    <col min="42" max="42" width="5.7265625" style="1" customWidth="1"/>
    <col min="43" max="16384" width="9.1796875" style="1"/>
  </cols>
  <sheetData>
    <row r="1" spans="2:13">
      <c r="B1" s="80" t="s">
        <v>279</v>
      </c>
    </row>
    <row r="2" spans="2:13">
      <c r="B2" s="80" t="s">
        <v>280</v>
      </c>
    </row>
    <row r="3" spans="2:13">
      <c r="B3" s="80" t="s">
        <v>591</v>
      </c>
    </row>
    <row r="4" spans="2:13">
      <c r="B4" s="80" t="s">
        <v>592</v>
      </c>
    </row>
    <row r="5" spans="2:13">
      <c r="B5" s="81"/>
    </row>
    <row r="6" spans="2:13" ht="26.25" customHeight="1">
      <c r="B6" s="139" t="s">
        <v>195</v>
      </c>
      <c r="C6" s="140"/>
      <c r="D6" s="140"/>
      <c r="E6" s="140"/>
      <c r="F6" s="140"/>
      <c r="G6" s="140"/>
      <c r="H6" s="140"/>
      <c r="I6" s="140"/>
      <c r="J6" s="140"/>
      <c r="K6" s="140"/>
      <c r="L6" s="141"/>
    </row>
    <row r="7" spans="2:13" s="3" customFormat="1" ht="46.5">
      <c r="B7" s="11" t="s">
        <v>134</v>
      </c>
      <c r="C7" s="12" t="s">
        <v>45</v>
      </c>
      <c r="D7" s="12" t="s">
        <v>136</v>
      </c>
      <c r="E7" s="12" t="s">
        <v>15</v>
      </c>
      <c r="F7" s="12" t="s">
        <v>79</v>
      </c>
      <c r="G7" s="12" t="s">
        <v>120</v>
      </c>
      <c r="H7" s="12" t="s">
        <v>17</v>
      </c>
      <c r="I7" s="12" t="s">
        <v>19</v>
      </c>
      <c r="J7" s="12" t="s">
        <v>72</v>
      </c>
      <c r="K7" s="12" t="s">
        <v>169</v>
      </c>
      <c r="L7" s="13" t="s">
        <v>170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241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44</v>
      </c>
      <c r="C10" s="83"/>
      <c r="D10" s="84"/>
      <c r="E10" s="84"/>
      <c r="F10" s="84"/>
      <c r="G10" s="84"/>
      <c r="H10" s="109"/>
      <c r="I10" s="109"/>
      <c r="J10" s="82">
        <f>+J11</f>
        <v>32432.840000000004</v>
      </c>
      <c r="K10" s="109"/>
      <c r="L10" s="109">
        <f>+L11</f>
        <v>5.2833736697671552E-2</v>
      </c>
    </row>
    <row r="11" spans="2:13" customFormat="1" ht="15.5">
      <c r="B11" s="56" t="s">
        <v>231</v>
      </c>
      <c r="C11" s="86"/>
      <c r="D11" s="86"/>
      <c r="E11" s="86"/>
      <c r="F11" s="86"/>
      <c r="G11" s="86"/>
      <c r="H11" s="110"/>
      <c r="I11" s="110"/>
      <c r="J11" s="89">
        <f>+J12+J23+J27+J29</f>
        <v>32432.840000000004</v>
      </c>
      <c r="K11" s="110"/>
      <c r="L11" s="110">
        <f>+L12+L23+L27+L29</f>
        <v>5.2833736697671552E-2</v>
      </c>
    </row>
    <row r="12" spans="2:13" customFormat="1" ht="15.5">
      <c r="B12" s="56" t="s">
        <v>266</v>
      </c>
      <c r="C12" s="86"/>
      <c r="D12" s="86"/>
      <c r="E12" s="86"/>
      <c r="F12" s="86"/>
      <c r="G12" s="86"/>
      <c r="H12" s="110"/>
      <c r="I12" s="110"/>
      <c r="J12" s="89">
        <f>SUM(J13:J22)</f>
        <v>5784.12</v>
      </c>
      <c r="K12" s="110"/>
      <c r="L12" s="110">
        <f>SUM(L13:L22)</f>
        <v>9.3337366976715495E-3</v>
      </c>
    </row>
    <row r="13" spans="2:13" customFormat="1" ht="15.5">
      <c r="B13" s="57" t="s">
        <v>595</v>
      </c>
      <c r="C13" s="127">
        <v>9020003</v>
      </c>
      <c r="D13" s="127">
        <v>10</v>
      </c>
      <c r="E13" s="127" t="s">
        <v>307</v>
      </c>
      <c r="F13" s="127" t="s">
        <v>308</v>
      </c>
      <c r="G13" s="127" t="s">
        <v>163</v>
      </c>
      <c r="H13" s="90">
        <v>0</v>
      </c>
      <c r="I13" s="90">
        <v>0</v>
      </c>
      <c r="J13" s="90">
        <v>469.35</v>
      </c>
      <c r="K13" s="111">
        <f>+J13/J11</f>
        <v>1.4471443142197846E-2</v>
      </c>
      <c r="L13" s="111">
        <f>+J13/'סכום נכסי הקרן'!C42-0.01%</f>
        <v>6.6549662162129102E-4</v>
      </c>
    </row>
    <row r="14" spans="2:13" customFormat="1" ht="15.5">
      <c r="B14" s="57" t="s">
        <v>596</v>
      </c>
      <c r="C14" s="127">
        <v>9020008</v>
      </c>
      <c r="D14" s="127">
        <v>12</v>
      </c>
      <c r="E14" s="127" t="s">
        <v>307</v>
      </c>
      <c r="F14" s="127" t="s">
        <v>308</v>
      </c>
      <c r="G14" s="127" t="s">
        <v>163</v>
      </c>
      <c r="H14" s="90">
        <v>0</v>
      </c>
      <c r="I14" s="90">
        <v>0</v>
      </c>
      <c r="J14" s="90">
        <v>35.92</v>
      </c>
      <c r="K14" s="111">
        <f>+J14/J11</f>
        <v>1.1075194155060117E-3</v>
      </c>
      <c r="L14" s="111">
        <f>+J14/'סכום נכסי הקרן'!C42</f>
        <v>5.8584507614012517E-5</v>
      </c>
    </row>
    <row r="15" spans="2:13" customFormat="1" ht="15.5">
      <c r="B15" s="57" t="s">
        <v>597</v>
      </c>
      <c r="C15" s="127">
        <v>9020009</v>
      </c>
      <c r="D15" s="127">
        <v>31</v>
      </c>
      <c r="E15" s="127" t="s">
        <v>598</v>
      </c>
      <c r="F15" s="127" t="s">
        <v>308</v>
      </c>
      <c r="G15" s="127" t="s">
        <v>163</v>
      </c>
      <c r="H15" s="90">
        <v>0</v>
      </c>
      <c r="I15" s="90">
        <v>0</v>
      </c>
      <c r="J15" s="90">
        <v>4.88</v>
      </c>
      <c r="K15" s="111">
        <f>+J15/J11</f>
        <v>1.5046477582598375E-4</v>
      </c>
      <c r="L15" s="111">
        <f>+J15/'סכום נכסי הקרן'!C42</f>
        <v>7.959142459810163E-6</v>
      </c>
    </row>
    <row r="16" spans="2:13" customFormat="1" ht="15.5">
      <c r="B16" s="57" t="s">
        <v>597</v>
      </c>
      <c r="C16" s="127">
        <v>9020014</v>
      </c>
      <c r="D16" s="127">
        <v>31</v>
      </c>
      <c r="E16" s="127" t="s">
        <v>598</v>
      </c>
      <c r="F16" s="127" t="s">
        <v>308</v>
      </c>
      <c r="G16" s="127" t="s">
        <v>163</v>
      </c>
      <c r="H16" s="90">
        <v>0</v>
      </c>
      <c r="I16" s="90">
        <v>0</v>
      </c>
      <c r="J16" s="90">
        <f>3488.21-0.01</f>
        <v>3488.2</v>
      </c>
      <c r="K16" s="111">
        <f>+J16/J11</f>
        <v>0.10755148176971241</v>
      </c>
      <c r="L16" s="111">
        <f>+J16/'סכום נכסי הקרן'!C42</f>
        <v>5.6891558869487319E-3</v>
      </c>
    </row>
    <row r="17" spans="2:12" customFormat="1" ht="15.5">
      <c r="B17" s="57" t="s">
        <v>597</v>
      </c>
      <c r="C17" s="127">
        <v>9020015</v>
      </c>
      <c r="D17" s="127">
        <v>31</v>
      </c>
      <c r="E17" s="127" t="s">
        <v>598</v>
      </c>
      <c r="F17" s="127" t="s">
        <v>308</v>
      </c>
      <c r="G17" s="127" t="s">
        <v>163</v>
      </c>
      <c r="H17" s="90">
        <v>0</v>
      </c>
      <c r="I17" s="90">
        <v>0</v>
      </c>
      <c r="J17" s="90">
        <v>643.65</v>
      </c>
      <c r="K17" s="111">
        <f>+J17/J11</f>
        <v>1.9845625606638207E-2</v>
      </c>
      <c r="L17" s="111">
        <f>+J17/'סכום נכסי הקרן'!C42</f>
        <v>1.0497750090690187E-3</v>
      </c>
    </row>
    <row r="18" spans="2:12" customFormat="1" ht="15.5">
      <c r="B18" s="57" t="s">
        <v>597</v>
      </c>
      <c r="C18" s="127">
        <v>9020016</v>
      </c>
      <c r="D18" s="127">
        <v>31</v>
      </c>
      <c r="E18" s="127" t="s">
        <v>598</v>
      </c>
      <c r="F18" s="127" t="s">
        <v>308</v>
      </c>
      <c r="G18" s="127" t="s">
        <v>163</v>
      </c>
      <c r="H18" s="90">
        <v>0</v>
      </c>
      <c r="I18" s="90">
        <v>0</v>
      </c>
      <c r="J18" s="90">
        <v>-0.08</v>
      </c>
      <c r="K18" s="111">
        <f>+J18/J11</f>
        <v>-2.4666356692784226E-6</v>
      </c>
      <c r="L18" s="111">
        <f>+J18/'סכום נכסי הקרן'!C42</f>
        <v>-1.3047774524278957E-7</v>
      </c>
    </row>
    <row r="19" spans="2:12" customFormat="1" ht="15.5">
      <c r="B19" s="57" t="s">
        <v>597</v>
      </c>
      <c r="C19" s="127">
        <v>9020017</v>
      </c>
      <c r="D19" s="127">
        <v>31</v>
      </c>
      <c r="E19" s="127" t="s">
        <v>598</v>
      </c>
      <c r="F19" s="127" t="s">
        <v>308</v>
      </c>
      <c r="G19" s="127" t="s">
        <v>163</v>
      </c>
      <c r="H19" s="90">
        <v>0</v>
      </c>
      <c r="I19" s="90">
        <v>0</v>
      </c>
      <c r="J19" s="90">
        <v>780.06</v>
      </c>
      <c r="K19" s="111">
        <f>+J19/J11</f>
        <v>2.4051547752216577E-2</v>
      </c>
      <c r="L19" s="111">
        <f>+J19/'סכום נכסי הקרן'!C42</f>
        <v>1.2722558744261302E-3</v>
      </c>
    </row>
    <row r="20" spans="2:12" customFormat="1" ht="15.5">
      <c r="B20" s="57" t="s">
        <v>599</v>
      </c>
      <c r="C20" s="127">
        <v>9020012</v>
      </c>
      <c r="D20" s="127">
        <v>20</v>
      </c>
      <c r="E20" s="127" t="s">
        <v>307</v>
      </c>
      <c r="F20" s="127" t="s">
        <v>308</v>
      </c>
      <c r="G20" s="127" t="s">
        <v>163</v>
      </c>
      <c r="H20" s="90">
        <v>0</v>
      </c>
      <c r="I20" s="90">
        <v>0</v>
      </c>
      <c r="J20" s="90">
        <v>22.1</v>
      </c>
      <c r="K20" s="111">
        <f>+J20/J11</f>
        <v>6.8140810363816423E-4</v>
      </c>
      <c r="L20" s="111">
        <f>+J20/'סכום נכסי הקרן'!C42</f>
        <v>3.6044477123320618E-5</v>
      </c>
    </row>
    <row r="21" spans="2:12" customFormat="1" ht="15.5">
      <c r="B21" s="57" t="s">
        <v>601</v>
      </c>
      <c r="C21" s="127">
        <v>11010031</v>
      </c>
      <c r="D21" s="127">
        <v>512199381</v>
      </c>
      <c r="E21" s="127">
        <v>0</v>
      </c>
      <c r="F21" s="127" t="s">
        <v>282</v>
      </c>
      <c r="G21" s="127" t="s">
        <v>163</v>
      </c>
      <c r="H21" s="90">
        <v>0</v>
      </c>
      <c r="I21" s="90">
        <v>0</v>
      </c>
      <c r="J21" s="90">
        <v>330.04</v>
      </c>
      <c r="K21" s="111">
        <f>+J21/J11</f>
        <v>1.0176105453608133E-2</v>
      </c>
      <c r="L21" s="111">
        <f>+J21/'סכום נכסי הקרן'!C42</f>
        <v>5.3828593799912835E-4</v>
      </c>
    </row>
    <row r="22" spans="2:12" customFormat="1" ht="15.5">
      <c r="B22" s="57" t="s">
        <v>600</v>
      </c>
      <c r="C22" s="127">
        <v>9010005</v>
      </c>
      <c r="D22" s="127">
        <v>570009449</v>
      </c>
      <c r="E22" s="127">
        <v>0</v>
      </c>
      <c r="F22" s="127" t="s">
        <v>282</v>
      </c>
      <c r="G22" s="127" t="s">
        <v>163</v>
      </c>
      <c r="H22" s="90">
        <v>0</v>
      </c>
      <c r="I22" s="90">
        <v>0</v>
      </c>
      <c r="J22" s="90">
        <v>10</v>
      </c>
      <c r="K22" s="111">
        <f>+J22/J11</f>
        <v>3.0832945865980283E-4</v>
      </c>
      <c r="L22" s="111">
        <f>+J22/'סכום נכסי הקרן'!C42</f>
        <v>1.6309718155348695E-5</v>
      </c>
    </row>
    <row r="23" spans="2:12" customFormat="1" ht="15.5">
      <c r="B23" s="56" t="s">
        <v>267</v>
      </c>
      <c r="C23" s="86"/>
      <c r="D23" s="86"/>
      <c r="E23" s="86"/>
      <c r="F23" s="86"/>
      <c r="G23" s="86"/>
      <c r="H23" s="110"/>
      <c r="I23" s="110"/>
      <c r="J23" s="89">
        <v>1601.14</v>
      </c>
      <c r="K23" s="110"/>
      <c r="L23" s="110">
        <v>2.5999999999999999E-3</v>
      </c>
    </row>
    <row r="24" spans="2:12" customFormat="1" ht="15.5">
      <c r="B24" s="57" t="s">
        <v>268</v>
      </c>
      <c r="C24" s="87">
        <v>10</v>
      </c>
      <c r="D24" s="127">
        <v>512199381</v>
      </c>
      <c r="E24" s="127">
        <v>0</v>
      </c>
      <c r="F24" s="127" t="s">
        <v>282</v>
      </c>
      <c r="G24" s="87" t="s">
        <v>162</v>
      </c>
      <c r="H24" s="111">
        <v>0</v>
      </c>
      <c r="I24" s="111">
        <v>0</v>
      </c>
      <c r="J24" s="90">
        <v>993.29</v>
      </c>
      <c r="K24" s="111">
        <f>+J24/J11</f>
        <v>3.062605679921955E-2</v>
      </c>
      <c r="L24" s="111">
        <v>1.6000000000000001E-3</v>
      </c>
    </row>
    <row r="25" spans="2:12" customFormat="1" ht="15.5">
      <c r="B25" s="57" t="s">
        <v>269</v>
      </c>
      <c r="C25" s="87">
        <v>1</v>
      </c>
      <c r="D25" s="127">
        <v>512199381</v>
      </c>
      <c r="E25" s="127">
        <v>0</v>
      </c>
      <c r="F25" s="127" t="s">
        <v>282</v>
      </c>
      <c r="G25" s="87" t="s">
        <v>162</v>
      </c>
      <c r="H25" s="111">
        <v>0</v>
      </c>
      <c r="I25" s="111">
        <v>0</v>
      </c>
      <c r="J25" s="90">
        <v>607.85</v>
      </c>
      <c r="K25" s="111">
        <f>+J25/J11</f>
        <v>1.8741806144636115E-2</v>
      </c>
      <c r="L25" s="111">
        <v>1E-3</v>
      </c>
    </row>
    <row r="26" spans="2:12" customFormat="1" ht="15.5">
      <c r="B26" s="57" t="s">
        <v>270</v>
      </c>
      <c r="C26" s="87">
        <v>9</v>
      </c>
      <c r="D26" s="127">
        <v>512199381</v>
      </c>
      <c r="E26" s="127">
        <v>0</v>
      </c>
      <c r="F26" s="127" t="s">
        <v>282</v>
      </c>
      <c r="G26" s="87" t="s">
        <v>167</v>
      </c>
      <c r="H26" s="111">
        <v>0</v>
      </c>
      <c r="I26" s="111">
        <v>0</v>
      </c>
      <c r="J26" s="90">
        <v>0</v>
      </c>
      <c r="K26" s="111">
        <f>+J26/J11</f>
        <v>0</v>
      </c>
      <c r="L26" s="111">
        <v>0</v>
      </c>
    </row>
    <row r="27" spans="2:12" customFormat="1" ht="15.5">
      <c r="B27" s="56" t="s">
        <v>271</v>
      </c>
      <c r="C27" s="86"/>
      <c r="D27" s="86"/>
      <c r="E27" s="86"/>
      <c r="F27" s="86"/>
      <c r="G27" s="86"/>
      <c r="H27" s="110"/>
      <c r="I27" s="110"/>
      <c r="J27" s="89">
        <v>18871</v>
      </c>
      <c r="K27" s="110"/>
      <c r="L27" s="110">
        <v>3.0800000000000001E-2</v>
      </c>
    </row>
    <row r="28" spans="2:12" customFormat="1" ht="15.5">
      <c r="B28" s="57" t="s">
        <v>272</v>
      </c>
      <c r="C28" s="87">
        <v>11</v>
      </c>
      <c r="D28" s="127">
        <v>512199381</v>
      </c>
      <c r="E28" s="127">
        <v>0</v>
      </c>
      <c r="F28" s="127" t="s">
        <v>282</v>
      </c>
      <c r="G28" s="87" t="s">
        <v>163</v>
      </c>
      <c r="H28" s="111">
        <v>0</v>
      </c>
      <c r="I28" s="111">
        <v>0</v>
      </c>
      <c r="J28" s="90">
        <v>18871</v>
      </c>
      <c r="K28" s="111">
        <f>+J28/J11</f>
        <v>0.5818485214369139</v>
      </c>
      <c r="L28" s="111">
        <v>3.0800000000000001E-2</v>
      </c>
    </row>
    <row r="29" spans="2:12" customFormat="1" ht="15.5">
      <c r="B29" s="56" t="s">
        <v>273</v>
      </c>
      <c r="C29" s="86"/>
      <c r="D29" s="86"/>
      <c r="E29" s="86"/>
      <c r="F29" s="86"/>
      <c r="G29" s="86"/>
      <c r="H29" s="110"/>
      <c r="I29" s="110"/>
      <c r="J29" s="89">
        <v>6176.58</v>
      </c>
      <c r="K29" s="110"/>
      <c r="L29" s="110">
        <v>1.01E-2</v>
      </c>
    </row>
    <row r="30" spans="2:12" customFormat="1" ht="15.5">
      <c r="B30" s="57" t="s">
        <v>274</v>
      </c>
      <c r="C30" s="87"/>
      <c r="D30" s="87"/>
      <c r="E30" s="87"/>
      <c r="F30" s="87"/>
      <c r="G30" s="87"/>
      <c r="H30" s="111"/>
      <c r="I30" s="111"/>
      <c r="J30" s="90"/>
      <c r="K30" s="111"/>
      <c r="L30" s="111"/>
    </row>
    <row r="31" spans="2:12" customFormat="1" ht="15.5">
      <c r="B31" s="57" t="s">
        <v>275</v>
      </c>
      <c r="C31" s="87">
        <v>40</v>
      </c>
      <c r="D31" s="87">
        <v>20</v>
      </c>
      <c r="E31" s="127" t="s">
        <v>307</v>
      </c>
      <c r="F31" s="127" t="s">
        <v>308</v>
      </c>
      <c r="G31" s="87" t="s">
        <v>163</v>
      </c>
      <c r="H31" s="111">
        <v>0</v>
      </c>
      <c r="I31" s="111">
        <v>0</v>
      </c>
      <c r="J31" s="90">
        <v>6176.58</v>
      </c>
      <c r="K31" s="111">
        <f>+J31/J11</f>
        <v>0.19044215677689649</v>
      </c>
      <c r="L31" s="111">
        <v>1.01E-2</v>
      </c>
    </row>
    <row r="32" spans="2:12" customFormat="1" ht="15.5">
      <c r="B32" s="56" t="s">
        <v>276</v>
      </c>
      <c r="C32" s="86"/>
      <c r="D32" s="86"/>
      <c r="E32" s="86"/>
      <c r="F32" s="86"/>
      <c r="G32" s="86"/>
      <c r="H32" s="110"/>
      <c r="I32" s="110"/>
      <c r="J32" s="89"/>
      <c r="K32" s="110"/>
      <c r="L32" s="110"/>
    </row>
    <row r="33" spans="1:12" customFormat="1" ht="15.5">
      <c r="B33" s="57" t="s">
        <v>274</v>
      </c>
      <c r="C33" s="87"/>
      <c r="D33" s="87"/>
      <c r="E33" s="87"/>
      <c r="F33" s="87"/>
      <c r="G33" s="87"/>
      <c r="H33" s="111"/>
      <c r="I33" s="111"/>
      <c r="J33" s="90"/>
      <c r="K33" s="111"/>
      <c r="L33" s="111"/>
    </row>
    <row r="34" spans="1:12" customFormat="1" ht="15.5">
      <c r="B34" s="56" t="s">
        <v>277</v>
      </c>
      <c r="C34" s="86"/>
      <c r="D34" s="86"/>
      <c r="E34" s="86"/>
      <c r="F34" s="86"/>
      <c r="G34" s="86"/>
      <c r="H34" s="110"/>
      <c r="I34" s="110"/>
      <c r="J34" s="89"/>
      <c r="K34" s="110"/>
      <c r="L34" s="110"/>
    </row>
    <row r="35" spans="1:12" customFormat="1" ht="15.5">
      <c r="B35" s="57" t="s">
        <v>274</v>
      </c>
      <c r="C35" s="87"/>
      <c r="D35" s="87"/>
      <c r="E35" s="87"/>
      <c r="F35" s="87"/>
      <c r="G35" s="87"/>
      <c r="H35" s="111"/>
      <c r="I35" s="111"/>
      <c r="J35" s="90"/>
      <c r="K35" s="111"/>
      <c r="L35" s="111"/>
    </row>
    <row r="36" spans="1:12" customFormat="1" ht="15.5">
      <c r="B36" s="56" t="s">
        <v>278</v>
      </c>
      <c r="C36" s="86"/>
      <c r="D36" s="86"/>
      <c r="E36" s="86"/>
      <c r="F36" s="86"/>
      <c r="G36" s="86"/>
      <c r="H36" s="110"/>
      <c r="I36" s="110"/>
      <c r="J36" s="89"/>
      <c r="K36" s="110"/>
      <c r="L36" s="110"/>
    </row>
    <row r="37" spans="1:12" customFormat="1" ht="15.5">
      <c r="B37" s="57" t="s">
        <v>274</v>
      </c>
      <c r="C37" s="87"/>
      <c r="D37" s="87"/>
      <c r="E37" s="87"/>
      <c r="F37" s="87"/>
      <c r="G37" s="87"/>
      <c r="H37" s="111"/>
      <c r="I37" s="111"/>
      <c r="J37" s="90"/>
      <c r="K37" s="111"/>
      <c r="L37" s="111"/>
    </row>
    <row r="38" spans="1:12" customFormat="1" ht="15.5">
      <c r="B38" s="56" t="s">
        <v>230</v>
      </c>
      <c r="C38" s="86"/>
      <c r="D38" s="86"/>
      <c r="E38" s="86"/>
      <c r="F38" s="86"/>
      <c r="G38" s="86"/>
      <c r="H38" s="110"/>
      <c r="I38" s="110"/>
      <c r="J38" s="89"/>
      <c r="K38" s="110"/>
      <c r="L38" s="110"/>
    </row>
    <row r="39" spans="1:12" customFormat="1" ht="15.5">
      <c r="B39" s="56" t="s">
        <v>267</v>
      </c>
      <c r="C39" s="86"/>
      <c r="D39" s="86"/>
      <c r="E39" s="86"/>
      <c r="F39" s="86"/>
      <c r="G39" s="86"/>
      <c r="H39" s="110"/>
      <c r="I39" s="110"/>
      <c r="J39" s="89"/>
      <c r="K39" s="110"/>
      <c r="L39" s="110"/>
    </row>
    <row r="40" spans="1:12" customFormat="1" ht="15.5">
      <c r="B40" s="57" t="s">
        <v>274</v>
      </c>
      <c r="C40" s="87"/>
      <c r="D40" s="87"/>
      <c r="E40" s="87"/>
      <c r="F40" s="87"/>
      <c r="G40" s="87"/>
      <c r="H40" s="111"/>
      <c r="I40" s="111"/>
      <c r="J40" s="90"/>
      <c r="K40" s="111"/>
      <c r="L40" s="111"/>
    </row>
    <row r="41" spans="1:12" customFormat="1" ht="15.5">
      <c r="B41" s="56" t="s">
        <v>278</v>
      </c>
      <c r="C41" s="86"/>
      <c r="D41" s="86"/>
      <c r="E41" s="86"/>
      <c r="F41" s="86"/>
      <c r="G41" s="86"/>
      <c r="H41" s="110"/>
      <c r="I41" s="110"/>
      <c r="J41" s="89"/>
      <c r="K41" s="110"/>
      <c r="L41" s="110"/>
    </row>
    <row r="42" spans="1:12" customFormat="1" ht="15.5">
      <c r="B42" s="116" t="s">
        <v>274</v>
      </c>
      <c r="C42" s="87"/>
      <c r="D42" s="87"/>
      <c r="E42" s="87"/>
      <c r="F42" s="87"/>
      <c r="G42" s="87"/>
      <c r="H42" s="111"/>
      <c r="I42" s="111"/>
      <c r="J42" s="90"/>
      <c r="K42" s="111"/>
      <c r="L42" s="111"/>
    </row>
    <row r="43" spans="1:12" customFormat="1">
      <c r="A43" s="1"/>
      <c r="B43" s="115" t="s">
        <v>248</v>
      </c>
      <c r="C43" s="2"/>
      <c r="D43" s="1"/>
      <c r="E43" s="1"/>
      <c r="F43" s="1"/>
      <c r="G43" s="1"/>
      <c r="H43" s="1"/>
      <c r="I43" s="1"/>
      <c r="J43" s="1"/>
      <c r="K43" s="1"/>
      <c r="L43" s="1"/>
    </row>
    <row r="44" spans="1:12" customFormat="1">
      <c r="A44" s="1"/>
      <c r="B44" s="138" t="s">
        <v>255</v>
      </c>
      <c r="C44" s="138"/>
      <c r="D44" s="138"/>
      <c r="E44" s="138"/>
      <c r="F44" s="138"/>
      <c r="G44" s="138"/>
      <c r="H44" s="138"/>
      <c r="I44" s="138"/>
      <c r="J44" s="138"/>
      <c r="K44" s="138"/>
      <c r="L44" s="138"/>
    </row>
    <row r="45" spans="1:12" customFormat="1" ht="12.5"/>
    <row r="46" spans="1:12" customFormat="1" ht="12.5"/>
    <row r="47" spans="1:12" customFormat="1" ht="12.5"/>
    <row r="48" spans="1:12" customFormat="1" ht="12.5"/>
    <row r="49" spans="4:4" customFormat="1" ht="12.5"/>
    <row r="50" spans="4:4" customFormat="1" ht="12.5"/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D518" s="1"/>
    </row>
    <row r="519" spans="4:5">
      <c r="D519" s="1"/>
    </row>
    <row r="520" spans="4:5">
      <c r="D520" s="1"/>
    </row>
    <row r="521" spans="4:5">
      <c r="D521" s="1"/>
    </row>
    <row r="522" spans="4:5">
      <c r="D522" s="1"/>
    </row>
    <row r="523" spans="4:5">
      <c r="D523" s="1"/>
    </row>
    <row r="524" spans="4:5">
      <c r="D524" s="1"/>
    </row>
    <row r="525" spans="4:5">
      <c r="E525" s="2"/>
    </row>
  </sheetData>
  <mergeCells count="2">
    <mergeCell ref="B6:L6"/>
    <mergeCell ref="B44:L44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77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topLeftCell="B1" workbookViewId="0">
      <selection activeCell="C42" sqref="C42"/>
    </sheetView>
  </sheetViews>
  <sheetFormatPr defaultColWidth="9.1796875" defaultRowHeight="17.5"/>
  <cols>
    <col min="1" max="1" width="6.26953125" style="1" customWidth="1"/>
    <col min="2" max="2" width="42.1796875" style="2" customWidth="1"/>
    <col min="3" max="3" width="12.54296875" style="2" customWidth="1"/>
    <col min="4" max="4" width="10.54296875" style="2" bestFit="1" customWidth="1"/>
    <col min="5" max="5" width="5.54296875" style="1" customWidth="1"/>
    <col min="6" max="6" width="8.7265625" style="1" bestFit="1" customWidth="1"/>
    <col min="7" max="7" width="11.7265625" style="1" customWidth="1"/>
    <col min="8" max="8" width="8.1796875" style="1" bestFit="1" customWidth="1"/>
    <col min="9" max="9" width="9.81640625" style="1" bestFit="1" customWidth="1"/>
    <col min="10" max="10" width="10.81640625" style="1" customWidth="1"/>
    <col min="11" max="11" width="9.81640625" style="1" bestFit="1" customWidth="1"/>
    <col min="12" max="12" width="19.1796875" style="1" bestFit="1" customWidth="1"/>
    <col min="13" max="13" width="11.1796875" style="1" customWidth="1"/>
    <col min="14" max="14" width="10.26953125" style="1" bestFit="1" customWidth="1"/>
    <col min="15" max="15" width="14.54296875" style="1" bestFit="1" customWidth="1"/>
    <col min="16" max="16" width="11.1796875" style="1" customWidth="1"/>
    <col min="17" max="17" width="11.54296875" style="1" bestFit="1" customWidth="1"/>
    <col min="18" max="18" width="11.1796875" style="1" customWidth="1"/>
    <col min="19" max="38" width="7.54296875" style="1" customWidth="1"/>
    <col min="39" max="39" width="6.7265625" style="1" customWidth="1"/>
    <col min="40" max="40" width="7.7265625" style="1" customWidth="1"/>
    <col min="41" max="41" width="7.1796875" style="1" customWidth="1"/>
    <col min="42" max="42" width="6" style="1" customWidth="1"/>
    <col min="43" max="43" width="7.81640625" style="1" customWidth="1"/>
    <col min="44" max="44" width="8.1796875" style="1" customWidth="1"/>
    <col min="45" max="45" width="1.7265625" style="1" customWidth="1"/>
    <col min="46" max="46" width="15" style="1" customWidth="1"/>
    <col min="47" max="47" width="8.7265625" style="1" customWidth="1"/>
    <col min="48" max="48" width="10" style="1" customWidth="1"/>
    <col min="49" max="49" width="9.54296875" style="1" customWidth="1"/>
    <col min="50" max="50" width="6.1796875" style="1" customWidth="1"/>
    <col min="51" max="52" width="5.7265625" style="1" customWidth="1"/>
    <col min="53" max="53" width="6.81640625" style="1" customWidth="1"/>
    <col min="54" max="54" width="6.453125" style="1" customWidth="1"/>
    <col min="55" max="55" width="6.7265625" style="1" customWidth="1"/>
    <col min="56" max="56" width="7.26953125" style="1" customWidth="1"/>
    <col min="57" max="68" width="5.7265625" style="1" customWidth="1"/>
    <col min="69" max="16384" width="9.1796875" style="1"/>
  </cols>
  <sheetData>
    <row r="1" spans="2:53">
      <c r="B1" s="80" t="s">
        <v>279</v>
      </c>
    </row>
    <row r="2" spans="2:53">
      <c r="B2" s="80" t="s">
        <v>280</v>
      </c>
    </row>
    <row r="3" spans="2:53">
      <c r="B3" s="80" t="s">
        <v>591</v>
      </c>
    </row>
    <row r="4" spans="2:53">
      <c r="B4" s="80" t="s">
        <v>592</v>
      </c>
    </row>
    <row r="6" spans="2:53" ht="21.75" customHeight="1">
      <c r="B6" s="142" t="s">
        <v>196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4"/>
    </row>
    <row r="7" spans="2:53" ht="27.75" customHeight="1">
      <c r="B7" s="145" t="s">
        <v>106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7"/>
      <c r="AU7" s="3"/>
      <c r="AV7" s="3"/>
    </row>
    <row r="8" spans="2:53" s="3" customFormat="1" ht="55.5" customHeight="1">
      <c r="B8" s="19" t="s">
        <v>134</v>
      </c>
      <c r="C8" s="24" t="s">
        <v>45</v>
      </c>
      <c r="D8" s="75" t="s">
        <v>139</v>
      </c>
      <c r="E8" s="24" t="s">
        <v>15</v>
      </c>
      <c r="F8" s="24" t="s">
        <v>79</v>
      </c>
      <c r="G8" s="24" t="s">
        <v>121</v>
      </c>
      <c r="H8" s="76" t="s">
        <v>18</v>
      </c>
      <c r="I8" s="24" t="s">
        <v>120</v>
      </c>
      <c r="J8" s="24" t="s">
        <v>17</v>
      </c>
      <c r="K8" s="24" t="s">
        <v>19</v>
      </c>
      <c r="L8" s="24" t="s">
        <v>247</v>
      </c>
      <c r="M8" s="24" t="s">
        <v>254</v>
      </c>
      <c r="N8" s="24" t="s">
        <v>253</v>
      </c>
      <c r="O8" s="24" t="s">
        <v>72</v>
      </c>
      <c r="P8" s="24" t="s">
        <v>252</v>
      </c>
      <c r="Q8" s="47" t="s">
        <v>169</v>
      </c>
      <c r="R8" s="48" t="s">
        <v>171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249</v>
      </c>
      <c r="M9" s="26" t="s">
        <v>73</v>
      </c>
      <c r="N9" s="26" t="s">
        <v>241</v>
      </c>
      <c r="O9" s="26" t="s">
        <v>241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132</v>
      </c>
      <c r="R10" s="62" t="s">
        <v>133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83"/>
      <c r="D11" s="83"/>
      <c r="E11" s="83"/>
      <c r="F11" s="83"/>
      <c r="G11" s="91"/>
      <c r="H11" s="83">
        <v>6.28</v>
      </c>
      <c r="I11" s="83"/>
      <c r="J11" s="109"/>
      <c r="K11" s="109">
        <v>1.4000000000000002E-3</v>
      </c>
      <c r="L11" s="82">
        <v>157089724</v>
      </c>
      <c r="M11" s="82"/>
      <c r="N11" s="82"/>
      <c r="O11" s="82">
        <f>+O12</f>
        <v>187534.82</v>
      </c>
      <c r="P11" s="109"/>
      <c r="Q11" s="109"/>
      <c r="R11" s="109">
        <v>0.30590000000000001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231</v>
      </c>
      <c r="C12" s="86"/>
      <c r="D12" s="86"/>
      <c r="E12" s="86"/>
      <c r="F12" s="86"/>
      <c r="G12" s="92"/>
      <c r="H12" s="86">
        <v>6.28</v>
      </c>
      <c r="I12" s="86"/>
      <c r="J12" s="110"/>
      <c r="K12" s="110">
        <v>1.4000000000000002E-3</v>
      </c>
      <c r="L12" s="89">
        <v>157089724</v>
      </c>
      <c r="M12" s="89"/>
      <c r="N12" s="89"/>
      <c r="O12" s="89">
        <f>+O13+O23</f>
        <v>187534.82</v>
      </c>
      <c r="P12" s="110"/>
      <c r="Q12" s="110"/>
      <c r="R12" s="110">
        <v>0.30590000000000001</v>
      </c>
    </row>
    <row r="13" spans="2:53" customFormat="1" ht="15.5">
      <c r="B13" s="58" t="s">
        <v>23</v>
      </c>
      <c r="C13" s="86"/>
      <c r="D13" s="86"/>
      <c r="E13" s="86"/>
      <c r="F13" s="86"/>
      <c r="G13" s="92"/>
      <c r="H13" s="86">
        <v>6.27</v>
      </c>
      <c r="I13" s="86"/>
      <c r="J13" s="110"/>
      <c r="K13" s="110">
        <v>-4.5000000000000005E-3</v>
      </c>
      <c r="L13" s="89">
        <v>52722548</v>
      </c>
      <c r="M13" s="89"/>
      <c r="N13" s="89"/>
      <c r="O13" s="89">
        <v>67008.11</v>
      </c>
      <c r="P13" s="110"/>
      <c r="Q13" s="110"/>
      <c r="R13" s="110">
        <v>0.10929999999999999</v>
      </c>
    </row>
    <row r="14" spans="2:53" customFormat="1" ht="15.5">
      <c r="B14" s="59" t="s">
        <v>281</v>
      </c>
      <c r="C14" s="87">
        <v>9590431</v>
      </c>
      <c r="D14" s="87" t="s">
        <v>140</v>
      </c>
      <c r="E14" s="87">
        <v>0</v>
      </c>
      <c r="F14" s="87" t="s">
        <v>282</v>
      </c>
      <c r="G14" s="93"/>
      <c r="H14" s="87">
        <v>3.76</v>
      </c>
      <c r="I14" s="87" t="s">
        <v>163</v>
      </c>
      <c r="J14" s="111">
        <v>0.04</v>
      </c>
      <c r="K14" s="111">
        <v>-5.0000000000000001E-3</v>
      </c>
      <c r="L14" s="90">
        <v>724630</v>
      </c>
      <c r="M14" s="90">
        <v>150.97999999999999</v>
      </c>
      <c r="N14" s="90">
        <v>0</v>
      </c>
      <c r="O14" s="90">
        <v>1094.05</v>
      </c>
      <c r="P14" s="111">
        <v>1E-4</v>
      </c>
      <c r="Q14" s="111">
        <v>5.7999999999999996E-3</v>
      </c>
      <c r="R14" s="111">
        <v>1.8E-3</v>
      </c>
    </row>
    <row r="15" spans="2:53" customFormat="1" ht="15.5">
      <c r="B15" s="59" t="s">
        <v>283</v>
      </c>
      <c r="C15" s="87">
        <v>9590332</v>
      </c>
      <c r="D15" s="87" t="s">
        <v>140</v>
      </c>
      <c r="E15" s="87">
        <v>0</v>
      </c>
      <c r="F15" s="87" t="s">
        <v>282</v>
      </c>
      <c r="G15" s="93"/>
      <c r="H15" s="87">
        <v>1.04</v>
      </c>
      <c r="I15" s="87" t="s">
        <v>163</v>
      </c>
      <c r="J15" s="111">
        <v>0.04</v>
      </c>
      <c r="K15" s="111">
        <v>-8.0000000000000004E-4</v>
      </c>
      <c r="L15" s="90">
        <v>7682147</v>
      </c>
      <c r="M15" s="90">
        <v>140.97</v>
      </c>
      <c r="N15" s="90">
        <v>0</v>
      </c>
      <c r="O15" s="90">
        <v>10829.52</v>
      </c>
      <c r="P15" s="111">
        <v>5.0000000000000001E-4</v>
      </c>
      <c r="Q15" s="111">
        <v>5.7699999999999994E-2</v>
      </c>
      <c r="R15" s="111">
        <v>1.77E-2</v>
      </c>
    </row>
    <row r="16" spans="2:53" customFormat="1" ht="15.5">
      <c r="B16" s="59" t="s">
        <v>284</v>
      </c>
      <c r="C16" s="87">
        <v>1137181</v>
      </c>
      <c r="D16" s="87" t="s">
        <v>140</v>
      </c>
      <c r="E16" s="87">
        <v>0</v>
      </c>
      <c r="F16" s="87" t="s">
        <v>282</v>
      </c>
      <c r="G16" s="93"/>
      <c r="H16" s="87">
        <v>0.33</v>
      </c>
      <c r="I16" s="87" t="s">
        <v>163</v>
      </c>
      <c r="J16" s="111">
        <v>1E-3</v>
      </c>
      <c r="K16" s="111">
        <v>-8.3999999999999995E-3</v>
      </c>
      <c r="L16" s="90">
        <v>12976427</v>
      </c>
      <c r="M16" s="90">
        <v>101.18</v>
      </c>
      <c r="N16" s="90">
        <v>0</v>
      </c>
      <c r="O16" s="90">
        <v>13129.55</v>
      </c>
      <c r="P16" s="111">
        <v>1.5E-3</v>
      </c>
      <c r="Q16" s="111">
        <v>7.0000000000000007E-2</v>
      </c>
      <c r="R16" s="111">
        <v>2.1400000000000002E-2</v>
      </c>
    </row>
    <row r="17" spans="2:18" customFormat="1" ht="15.5">
      <c r="B17" s="59" t="s">
        <v>285</v>
      </c>
      <c r="C17" s="87">
        <v>1135912</v>
      </c>
      <c r="D17" s="87" t="s">
        <v>140</v>
      </c>
      <c r="E17" s="87">
        <v>0</v>
      </c>
      <c r="F17" s="87" t="s">
        <v>282</v>
      </c>
      <c r="G17" s="93"/>
      <c r="H17" s="87">
        <v>5.23</v>
      </c>
      <c r="I17" s="87" t="s">
        <v>163</v>
      </c>
      <c r="J17" s="111">
        <v>7.4999999999999997E-3</v>
      </c>
      <c r="K17" s="111">
        <v>-6.0999999999999995E-3</v>
      </c>
      <c r="L17" s="90">
        <v>8414011</v>
      </c>
      <c r="M17" s="90">
        <v>108.32</v>
      </c>
      <c r="N17" s="90">
        <v>0</v>
      </c>
      <c r="O17" s="90">
        <v>9114.06</v>
      </c>
      <c r="P17" s="111">
        <v>5.0000000000000001E-4</v>
      </c>
      <c r="Q17" s="111">
        <v>4.8600000000000004E-2</v>
      </c>
      <c r="R17" s="111">
        <v>1.49E-2</v>
      </c>
    </row>
    <row r="18" spans="2:18" customFormat="1" ht="15.5">
      <c r="B18" s="59" t="s">
        <v>286</v>
      </c>
      <c r="C18" s="87">
        <v>1140847</v>
      </c>
      <c r="D18" s="87" t="s">
        <v>140</v>
      </c>
      <c r="E18" s="87">
        <v>0</v>
      </c>
      <c r="F18" s="87" t="s">
        <v>282</v>
      </c>
      <c r="G18" s="93"/>
      <c r="H18" s="87">
        <v>6.77</v>
      </c>
      <c r="I18" s="87" t="s">
        <v>163</v>
      </c>
      <c r="J18" s="111">
        <v>8.5000000000000006E-3</v>
      </c>
      <c r="K18" s="111">
        <v>-6.7000000000000002E-3</v>
      </c>
      <c r="L18" s="90">
        <v>4786100</v>
      </c>
      <c r="M18" s="90">
        <v>111.25</v>
      </c>
      <c r="N18" s="90">
        <v>0</v>
      </c>
      <c r="O18" s="90">
        <v>5324.54</v>
      </c>
      <c r="P18" s="111">
        <v>2.9999999999999997E-4</v>
      </c>
      <c r="Q18" s="111">
        <v>2.8399999999999998E-2</v>
      </c>
      <c r="R18" s="111">
        <v>8.6999999999999994E-3</v>
      </c>
    </row>
    <row r="19" spans="2:18" customFormat="1" ht="15.5">
      <c r="B19" s="59" t="s">
        <v>287</v>
      </c>
      <c r="C19" s="87">
        <v>1157023</v>
      </c>
      <c r="D19" s="87" t="s">
        <v>140</v>
      </c>
      <c r="E19" s="87">
        <v>0</v>
      </c>
      <c r="F19" s="87" t="s">
        <v>282</v>
      </c>
      <c r="G19" s="93"/>
      <c r="H19" s="87">
        <v>8.75</v>
      </c>
      <c r="I19" s="87" t="s">
        <v>163</v>
      </c>
      <c r="J19" s="111">
        <v>5.0000000000000001E-3</v>
      </c>
      <c r="K19" s="111">
        <v>-6.8999999999999999E-3</v>
      </c>
      <c r="L19" s="90">
        <v>2753103</v>
      </c>
      <c r="M19" s="90">
        <v>111</v>
      </c>
      <c r="N19" s="90">
        <v>0</v>
      </c>
      <c r="O19" s="90">
        <v>3055.94</v>
      </c>
      <c r="P19" s="111">
        <v>2.0000000000000001E-4</v>
      </c>
      <c r="Q19" s="111">
        <v>1.6299999999999999E-2</v>
      </c>
      <c r="R19" s="111">
        <v>5.0000000000000001E-3</v>
      </c>
    </row>
    <row r="20" spans="2:18" customFormat="1" ht="15.5">
      <c r="B20" s="59" t="s">
        <v>288</v>
      </c>
      <c r="C20" s="87">
        <v>1134865</v>
      </c>
      <c r="D20" s="87" t="s">
        <v>140</v>
      </c>
      <c r="E20" s="87">
        <v>0</v>
      </c>
      <c r="F20" s="87" t="s">
        <v>282</v>
      </c>
      <c r="G20" s="93"/>
      <c r="H20" s="87">
        <v>22.48</v>
      </c>
      <c r="I20" s="87" t="s">
        <v>163</v>
      </c>
      <c r="J20" s="111">
        <v>0.01</v>
      </c>
      <c r="K20" s="111">
        <v>1.5E-3</v>
      </c>
      <c r="L20" s="90">
        <v>2838990</v>
      </c>
      <c r="M20" s="90">
        <v>121.79</v>
      </c>
      <c r="N20" s="90">
        <v>0</v>
      </c>
      <c r="O20" s="90">
        <v>3457.61</v>
      </c>
      <c r="P20" s="111">
        <v>2.0000000000000001E-4</v>
      </c>
      <c r="Q20" s="111">
        <v>1.84E-2</v>
      </c>
      <c r="R20" s="111">
        <v>5.6000000000000008E-3</v>
      </c>
    </row>
    <row r="21" spans="2:18" customFormat="1" ht="15.5">
      <c r="B21" s="59" t="s">
        <v>289</v>
      </c>
      <c r="C21" s="87">
        <v>1124056</v>
      </c>
      <c r="D21" s="87" t="s">
        <v>140</v>
      </c>
      <c r="E21" s="87">
        <v>0</v>
      </c>
      <c r="F21" s="87" t="s">
        <v>282</v>
      </c>
      <c r="G21" s="93"/>
      <c r="H21" s="87">
        <v>2.17</v>
      </c>
      <c r="I21" s="87" t="s">
        <v>163</v>
      </c>
      <c r="J21" s="111">
        <v>2.75E-2</v>
      </c>
      <c r="K21" s="111">
        <v>-2.0999999999999999E-3</v>
      </c>
      <c r="L21" s="90">
        <v>5068640</v>
      </c>
      <c r="M21" s="90">
        <v>112.64</v>
      </c>
      <c r="N21" s="90">
        <v>0</v>
      </c>
      <c r="O21" s="90">
        <v>5709.32</v>
      </c>
      <c r="P21" s="111">
        <v>2.9999999999999997E-4</v>
      </c>
      <c r="Q21" s="111">
        <v>3.04E-2</v>
      </c>
      <c r="R21" s="111">
        <v>9.300000000000001E-3</v>
      </c>
    </row>
    <row r="22" spans="2:18" customFormat="1" ht="15.5">
      <c r="B22" s="59" t="s">
        <v>290</v>
      </c>
      <c r="C22" s="87">
        <v>1097708</v>
      </c>
      <c r="D22" s="87" t="s">
        <v>140</v>
      </c>
      <c r="E22" s="87">
        <v>0</v>
      </c>
      <c r="F22" s="87" t="s">
        <v>282</v>
      </c>
      <c r="G22" s="93"/>
      <c r="H22" s="87">
        <v>13.07</v>
      </c>
      <c r="I22" s="87" t="s">
        <v>163</v>
      </c>
      <c r="J22" s="111">
        <v>0.04</v>
      </c>
      <c r="K22" s="111">
        <v>-3.7000000000000002E-3</v>
      </c>
      <c r="L22" s="90">
        <v>7478500</v>
      </c>
      <c r="M22" s="90">
        <v>204.5</v>
      </c>
      <c r="N22" s="90">
        <v>0</v>
      </c>
      <c r="O22" s="90">
        <v>15293.53</v>
      </c>
      <c r="P22" s="111">
        <v>5.0000000000000001E-4</v>
      </c>
      <c r="Q22" s="111">
        <v>8.1600000000000006E-2</v>
      </c>
      <c r="R22" s="111">
        <v>2.4900000000000002E-2</v>
      </c>
    </row>
    <row r="23" spans="2:18" customFormat="1" ht="15.5">
      <c r="B23" s="58" t="s">
        <v>47</v>
      </c>
      <c r="C23" s="86"/>
      <c r="D23" s="86"/>
      <c r="E23" s="86"/>
      <c r="F23" s="86"/>
      <c r="G23" s="92"/>
      <c r="H23" s="86">
        <v>6.29</v>
      </c>
      <c r="I23" s="86"/>
      <c r="J23" s="110"/>
      <c r="K23" s="110">
        <v>4.5999999999999999E-3</v>
      </c>
      <c r="L23" s="89">
        <v>104367176</v>
      </c>
      <c r="M23" s="89"/>
      <c r="N23" s="89"/>
      <c r="O23" s="89">
        <f>SUM(O25:O38)</f>
        <v>120526.70999999999</v>
      </c>
      <c r="P23" s="110"/>
      <c r="Q23" s="110"/>
      <c r="R23" s="110">
        <v>0.1966</v>
      </c>
    </row>
    <row r="24" spans="2:18" customFormat="1" ht="15.5">
      <c r="B24" s="59" t="s">
        <v>274</v>
      </c>
      <c r="C24" s="87"/>
      <c r="D24" s="87"/>
      <c r="E24" s="87"/>
      <c r="F24" s="87"/>
      <c r="G24" s="93"/>
      <c r="H24" s="87"/>
      <c r="I24" s="87"/>
      <c r="J24" s="111"/>
      <c r="K24" s="111"/>
      <c r="L24" s="90"/>
      <c r="M24" s="90"/>
      <c r="N24" s="90">
        <v>0</v>
      </c>
      <c r="O24" s="90"/>
      <c r="P24" s="111"/>
      <c r="Q24" s="111"/>
      <c r="R24" s="111"/>
    </row>
    <row r="25" spans="2:18" customFormat="1" ht="15.5">
      <c r="B25" s="59" t="s">
        <v>291</v>
      </c>
      <c r="C25" s="87">
        <v>1150879</v>
      </c>
      <c r="D25" s="87" t="s">
        <v>140</v>
      </c>
      <c r="E25" s="87">
        <v>0</v>
      </c>
      <c r="F25" s="87" t="s">
        <v>282</v>
      </c>
      <c r="G25" s="93"/>
      <c r="H25" s="87">
        <v>7.56</v>
      </c>
      <c r="I25" s="87" t="s">
        <v>163</v>
      </c>
      <c r="J25" s="111">
        <v>2.2499999999999999E-2</v>
      </c>
      <c r="K25" s="111">
        <v>5.3E-3</v>
      </c>
      <c r="L25" s="90">
        <v>3603300</v>
      </c>
      <c r="M25" s="90">
        <v>115.58</v>
      </c>
      <c r="N25" s="90">
        <v>0</v>
      </c>
      <c r="O25" s="90">
        <v>4164.6899999999996</v>
      </c>
      <c r="P25" s="111">
        <v>2.0000000000000001E-4</v>
      </c>
      <c r="Q25" s="111">
        <v>2.2200000000000001E-2</v>
      </c>
      <c r="R25" s="111">
        <v>6.8000000000000005E-3</v>
      </c>
    </row>
    <row r="26" spans="2:18" customFormat="1" ht="15.5">
      <c r="B26" s="59" t="s">
        <v>292</v>
      </c>
      <c r="C26" s="87">
        <v>1125400</v>
      </c>
      <c r="D26" s="87" t="s">
        <v>140</v>
      </c>
      <c r="E26" s="87">
        <v>0</v>
      </c>
      <c r="F26" s="87" t="s">
        <v>282</v>
      </c>
      <c r="G26" s="93"/>
      <c r="H26" s="87">
        <v>15.17</v>
      </c>
      <c r="I26" s="87" t="s">
        <v>163</v>
      </c>
      <c r="J26" s="111">
        <v>5.5E-2</v>
      </c>
      <c r="K26" s="111">
        <v>1.32E-2</v>
      </c>
      <c r="L26" s="90">
        <v>8422695</v>
      </c>
      <c r="M26" s="90">
        <v>180.5</v>
      </c>
      <c r="N26" s="90">
        <v>0</v>
      </c>
      <c r="O26" s="90">
        <v>15202.97</v>
      </c>
      <c r="P26" s="111">
        <v>4.0000000000000002E-4</v>
      </c>
      <c r="Q26" s="111">
        <v>8.1099999999999992E-2</v>
      </c>
      <c r="R26" s="111">
        <v>2.4799999999999999E-2</v>
      </c>
    </row>
    <row r="27" spans="2:18" customFormat="1" ht="15.5">
      <c r="B27" s="59" t="s">
        <v>293</v>
      </c>
      <c r="C27" s="87">
        <v>1099456</v>
      </c>
      <c r="D27" s="87" t="s">
        <v>140</v>
      </c>
      <c r="E27" s="87">
        <v>0</v>
      </c>
      <c r="F27" s="87" t="s">
        <v>282</v>
      </c>
      <c r="G27" s="93"/>
      <c r="H27" s="87">
        <v>5.41</v>
      </c>
      <c r="I27" s="87" t="s">
        <v>163</v>
      </c>
      <c r="J27" s="111">
        <v>6.25E-2</v>
      </c>
      <c r="K27" s="111">
        <v>3.8E-3</v>
      </c>
      <c r="L27" s="90">
        <v>855000</v>
      </c>
      <c r="M27" s="90">
        <v>140.84</v>
      </c>
      <c r="N27" s="90">
        <v>0</v>
      </c>
      <c r="O27" s="90">
        <v>1204.18</v>
      </c>
      <c r="P27" s="111">
        <v>1E-4</v>
      </c>
      <c r="Q27" s="111">
        <v>6.4000000000000003E-3</v>
      </c>
      <c r="R27" s="111">
        <v>2E-3</v>
      </c>
    </row>
    <row r="28" spans="2:18" customFormat="1" ht="15.5">
      <c r="B28" s="59" t="s">
        <v>294</v>
      </c>
      <c r="C28" s="87">
        <v>1155068</v>
      </c>
      <c r="D28" s="87" t="s">
        <v>140</v>
      </c>
      <c r="E28" s="87">
        <v>0</v>
      </c>
      <c r="F28" s="87" t="s">
        <v>282</v>
      </c>
      <c r="G28" s="93"/>
      <c r="H28" s="87">
        <v>3.33</v>
      </c>
      <c r="I28" s="87" t="s">
        <v>163</v>
      </c>
      <c r="J28" s="111">
        <v>1.4999999999999999E-2</v>
      </c>
      <c r="K28" s="111">
        <v>1.9E-3</v>
      </c>
      <c r="L28" s="90">
        <v>13683000</v>
      </c>
      <c r="M28" s="90">
        <v>105.34</v>
      </c>
      <c r="N28" s="90">
        <v>0</v>
      </c>
      <c r="O28" s="90">
        <v>14413.67</v>
      </c>
      <c r="P28" s="111">
        <v>8.0000000000000004E-4</v>
      </c>
      <c r="Q28" s="111">
        <v>7.690000000000001E-2</v>
      </c>
      <c r="R28" s="111">
        <v>2.35E-2</v>
      </c>
    </row>
    <row r="29" spans="2:18" customFormat="1" ht="15.5">
      <c r="B29" s="59" t="s">
        <v>295</v>
      </c>
      <c r="C29" s="87">
        <v>1142223</v>
      </c>
      <c r="D29" s="87" t="s">
        <v>140</v>
      </c>
      <c r="E29" s="87">
        <v>0</v>
      </c>
      <c r="F29" s="87" t="s">
        <v>282</v>
      </c>
      <c r="G29" s="93"/>
      <c r="H29" s="87">
        <v>0.59</v>
      </c>
      <c r="I29" s="87" t="s">
        <v>163</v>
      </c>
      <c r="J29" s="111">
        <v>5.0000000000000001E-3</v>
      </c>
      <c r="K29" s="111">
        <v>0</v>
      </c>
      <c r="L29" s="90">
        <v>2163768</v>
      </c>
      <c r="M29" s="90">
        <v>100.5</v>
      </c>
      <c r="N29" s="90">
        <v>0</v>
      </c>
      <c r="O29" s="90">
        <v>2174.59</v>
      </c>
      <c r="P29" s="111">
        <v>1E-4</v>
      </c>
      <c r="Q29" s="111">
        <v>1.1599999999999999E-2</v>
      </c>
      <c r="R29" s="111">
        <v>3.4999999999999996E-3</v>
      </c>
    </row>
    <row r="30" spans="2:18" customFormat="1" ht="15.5">
      <c r="B30" s="59" t="s">
        <v>296</v>
      </c>
      <c r="C30" s="87">
        <v>1123272</v>
      </c>
      <c r="D30" s="87" t="s">
        <v>140</v>
      </c>
      <c r="E30" s="87">
        <v>0</v>
      </c>
      <c r="F30" s="87" t="s">
        <v>282</v>
      </c>
      <c r="G30" s="93"/>
      <c r="H30" s="87">
        <v>1.54</v>
      </c>
      <c r="I30" s="87" t="s">
        <v>163</v>
      </c>
      <c r="J30" s="111">
        <v>5.5E-2</v>
      </c>
      <c r="K30" s="111">
        <v>4.0000000000000002E-4</v>
      </c>
      <c r="L30" s="90">
        <v>7314429</v>
      </c>
      <c r="M30" s="90">
        <v>110.94</v>
      </c>
      <c r="N30" s="90">
        <v>0</v>
      </c>
      <c r="O30" s="90">
        <v>8114.63</v>
      </c>
      <c r="P30" s="111">
        <v>4.0000000000000002E-4</v>
      </c>
      <c r="Q30" s="111">
        <v>4.3299999999999998E-2</v>
      </c>
      <c r="R30" s="111">
        <v>1.32E-2</v>
      </c>
    </row>
    <row r="31" spans="2:18" customFormat="1" ht="15.5">
      <c r="B31" s="59" t="s">
        <v>297</v>
      </c>
      <c r="C31" s="87">
        <v>1130848</v>
      </c>
      <c r="D31" s="87" t="s">
        <v>140</v>
      </c>
      <c r="E31" s="87">
        <v>0</v>
      </c>
      <c r="F31" s="87" t="s">
        <v>282</v>
      </c>
      <c r="G31" s="93"/>
      <c r="H31" s="87">
        <v>3.55</v>
      </c>
      <c r="I31" s="87" t="s">
        <v>163</v>
      </c>
      <c r="J31" s="111">
        <v>3.7499999999999999E-2</v>
      </c>
      <c r="K31" s="111">
        <v>2.0999999999999999E-3</v>
      </c>
      <c r="L31" s="90">
        <v>7265403</v>
      </c>
      <c r="M31" s="90">
        <v>114.14</v>
      </c>
      <c r="N31" s="90">
        <v>0</v>
      </c>
      <c r="O31" s="90">
        <v>8292.73</v>
      </c>
      <c r="P31" s="111">
        <v>4.0000000000000002E-4</v>
      </c>
      <c r="Q31" s="111">
        <v>4.4199999999999996E-2</v>
      </c>
      <c r="R31" s="111">
        <v>1.3500000000000002E-2</v>
      </c>
    </row>
    <row r="32" spans="2:18" customFormat="1" ht="15.5">
      <c r="B32" s="59" t="s">
        <v>298</v>
      </c>
      <c r="C32" s="87">
        <v>1139344</v>
      </c>
      <c r="D32" s="87" t="s">
        <v>140</v>
      </c>
      <c r="E32" s="87">
        <v>0</v>
      </c>
      <c r="F32" s="87" t="s">
        <v>282</v>
      </c>
      <c r="G32" s="93"/>
      <c r="H32" s="87">
        <v>6.38</v>
      </c>
      <c r="I32" s="87" t="s">
        <v>163</v>
      </c>
      <c r="J32" s="111">
        <v>0.02</v>
      </c>
      <c r="K32" s="111">
        <v>4.1999999999999997E-3</v>
      </c>
      <c r="L32" s="90">
        <v>8404100</v>
      </c>
      <c r="M32" s="90">
        <v>111.03</v>
      </c>
      <c r="N32" s="90">
        <v>0</v>
      </c>
      <c r="O32" s="90">
        <v>9331.07</v>
      </c>
      <c r="P32" s="111">
        <v>5.0000000000000001E-4</v>
      </c>
      <c r="Q32" s="111">
        <v>4.9800000000000004E-2</v>
      </c>
      <c r="R32" s="111">
        <v>1.52E-2</v>
      </c>
    </row>
    <row r="33" spans="2:18" customFormat="1" ht="15.5">
      <c r="B33" s="59" t="s">
        <v>299</v>
      </c>
      <c r="C33" s="87">
        <v>1160985</v>
      </c>
      <c r="D33" s="87" t="s">
        <v>140</v>
      </c>
      <c r="E33" s="87">
        <v>0</v>
      </c>
      <c r="F33" s="87" t="s">
        <v>282</v>
      </c>
      <c r="G33" s="93"/>
      <c r="H33" s="87">
        <v>9.33</v>
      </c>
      <c r="I33" s="87" t="s">
        <v>163</v>
      </c>
      <c r="J33" s="111">
        <v>0.01</v>
      </c>
      <c r="K33" s="111">
        <v>6.1999999999999998E-3</v>
      </c>
      <c r="L33" s="90">
        <v>10606110</v>
      </c>
      <c r="M33" s="90">
        <v>103.79</v>
      </c>
      <c r="N33" s="90">
        <v>0</v>
      </c>
      <c r="O33" s="90">
        <v>11008.08</v>
      </c>
      <c r="P33" s="111">
        <v>1.1000000000000001E-3</v>
      </c>
      <c r="Q33" s="111">
        <v>5.8700000000000002E-2</v>
      </c>
      <c r="R33" s="111">
        <v>1.8000000000000002E-2</v>
      </c>
    </row>
    <row r="34" spans="2:18">
      <c r="B34" s="59" t="s">
        <v>300</v>
      </c>
      <c r="C34" s="87">
        <v>1140193</v>
      </c>
      <c r="D34" s="87" t="s">
        <v>140</v>
      </c>
      <c r="E34" s="87">
        <v>0</v>
      </c>
      <c r="F34" s="87" t="s">
        <v>282</v>
      </c>
      <c r="G34" s="93"/>
      <c r="H34" s="87">
        <v>19.03</v>
      </c>
      <c r="I34" s="87" t="s">
        <v>163</v>
      </c>
      <c r="J34" s="111">
        <v>3.7499999999999999E-2</v>
      </c>
      <c r="K34" s="111">
        <v>1.55E-2</v>
      </c>
      <c r="L34" s="90">
        <v>6254416</v>
      </c>
      <c r="M34" s="90">
        <v>148.69999999999999</v>
      </c>
      <c r="N34" s="90">
        <v>0</v>
      </c>
      <c r="O34" s="90">
        <v>9300.32</v>
      </c>
      <c r="P34" s="111">
        <v>4.0000000000000002E-4</v>
      </c>
      <c r="Q34" s="111">
        <v>4.9599999999999998E-2</v>
      </c>
      <c r="R34" s="111">
        <v>1.52E-2</v>
      </c>
    </row>
    <row r="35" spans="2:18">
      <c r="B35" s="59" t="s">
        <v>301</v>
      </c>
      <c r="C35" s="87">
        <v>1138130</v>
      </c>
      <c r="D35" s="87" t="s">
        <v>140</v>
      </c>
      <c r="E35" s="87">
        <v>0</v>
      </c>
      <c r="F35" s="87" t="s">
        <v>282</v>
      </c>
      <c r="G35" s="93"/>
      <c r="H35" s="87">
        <v>0.83</v>
      </c>
      <c r="I35" s="87" t="s">
        <v>163</v>
      </c>
      <c r="J35" s="111">
        <v>0.01</v>
      </c>
      <c r="K35" s="111">
        <v>2.0000000000000001E-4</v>
      </c>
      <c r="L35" s="90">
        <v>24180441</v>
      </c>
      <c r="M35" s="90">
        <v>100.98</v>
      </c>
      <c r="N35" s="90">
        <v>0</v>
      </c>
      <c r="O35" s="90">
        <v>24417.41</v>
      </c>
      <c r="P35" s="111">
        <v>1.6000000000000001E-3</v>
      </c>
      <c r="Q35" s="111">
        <v>0.13019999999999998</v>
      </c>
      <c r="R35" s="111">
        <v>3.9800000000000002E-2</v>
      </c>
    </row>
    <row r="36" spans="2:18">
      <c r="B36" s="59" t="s">
        <v>302</v>
      </c>
      <c r="C36" s="87">
        <v>1162668</v>
      </c>
      <c r="D36" s="87" t="s">
        <v>140</v>
      </c>
      <c r="E36" s="87">
        <v>0</v>
      </c>
      <c r="F36" s="87" t="s">
        <v>282</v>
      </c>
      <c r="G36" s="93"/>
      <c r="H36" s="87">
        <v>4.78</v>
      </c>
      <c r="I36" s="87" t="s">
        <v>163</v>
      </c>
      <c r="J36" s="111">
        <v>5.0000000000000001E-3</v>
      </c>
      <c r="K36" s="111">
        <v>2.7000000000000001E-3</v>
      </c>
      <c r="L36" s="90">
        <v>916000</v>
      </c>
      <c r="M36" s="90">
        <v>101.18</v>
      </c>
      <c r="N36" s="90">
        <v>0</v>
      </c>
      <c r="O36" s="90">
        <v>926.81</v>
      </c>
      <c r="P36" s="111">
        <v>1E-4</v>
      </c>
      <c r="Q36" s="111">
        <v>4.8999999999999998E-3</v>
      </c>
      <c r="R36" s="111">
        <v>1.5E-3</v>
      </c>
    </row>
    <row r="37" spans="2:18">
      <c r="B37" s="59" t="s">
        <v>303</v>
      </c>
      <c r="C37" s="87">
        <v>1126747</v>
      </c>
      <c r="D37" s="87" t="s">
        <v>140</v>
      </c>
      <c r="E37" s="87">
        <v>0</v>
      </c>
      <c r="F37" s="87" t="s">
        <v>282</v>
      </c>
      <c r="G37" s="93"/>
      <c r="H37" s="87">
        <v>2.63</v>
      </c>
      <c r="I37" s="87" t="s">
        <v>163</v>
      </c>
      <c r="J37" s="111">
        <v>4.2500000000000003E-2</v>
      </c>
      <c r="K37" s="111">
        <v>1.5E-3</v>
      </c>
      <c r="L37" s="90">
        <v>9544000</v>
      </c>
      <c r="M37" s="90">
        <v>112.31</v>
      </c>
      <c r="N37" s="90">
        <v>0</v>
      </c>
      <c r="O37" s="90">
        <v>10718.87</v>
      </c>
      <c r="P37" s="111">
        <v>5.0000000000000001E-4</v>
      </c>
      <c r="Q37" s="111">
        <v>5.7200000000000001E-2</v>
      </c>
      <c r="R37" s="111">
        <v>1.7500000000000002E-2</v>
      </c>
    </row>
    <row r="38" spans="2:18">
      <c r="B38" s="59" t="s">
        <v>304</v>
      </c>
      <c r="C38" s="87">
        <v>1135557</v>
      </c>
      <c r="D38" s="87" t="s">
        <v>140</v>
      </c>
      <c r="E38" s="87">
        <v>0</v>
      </c>
      <c r="F38" s="87" t="s">
        <v>282</v>
      </c>
      <c r="G38" s="93"/>
      <c r="H38" s="87">
        <v>4.93</v>
      </c>
      <c r="I38" s="87" t="s">
        <v>163</v>
      </c>
      <c r="J38" s="111">
        <v>1.7500000000000002E-2</v>
      </c>
      <c r="K38" s="111">
        <v>3.0999999999999999E-3</v>
      </c>
      <c r="L38" s="90">
        <v>1154514</v>
      </c>
      <c r="M38" s="90">
        <v>108.85</v>
      </c>
      <c r="N38" s="90">
        <v>0</v>
      </c>
      <c r="O38" s="90">
        <v>1256.69</v>
      </c>
      <c r="P38" s="111">
        <v>1E-4</v>
      </c>
      <c r="Q38" s="111">
        <v>6.7000000000000002E-3</v>
      </c>
      <c r="R38" s="111">
        <v>2E-3</v>
      </c>
    </row>
    <row r="39" spans="2:18">
      <c r="B39" s="59" t="s">
        <v>274</v>
      </c>
      <c r="C39" s="87"/>
      <c r="D39" s="87"/>
      <c r="E39" s="87"/>
      <c r="F39" s="87"/>
      <c r="G39" s="93"/>
      <c r="H39" s="87"/>
      <c r="I39" s="87"/>
      <c r="J39" s="111"/>
      <c r="K39" s="111"/>
      <c r="L39" s="90"/>
      <c r="M39" s="90"/>
      <c r="N39" s="90">
        <v>0</v>
      </c>
      <c r="O39" s="90"/>
      <c r="P39" s="111"/>
      <c r="Q39" s="111"/>
      <c r="R39" s="111"/>
    </row>
    <row r="40" spans="2:18">
      <c r="B40" s="58" t="s">
        <v>65</v>
      </c>
      <c r="C40" s="86"/>
      <c r="D40" s="86"/>
      <c r="E40" s="86"/>
      <c r="F40" s="86"/>
      <c r="G40" s="92"/>
      <c r="H40" s="86"/>
      <c r="I40" s="86"/>
      <c r="J40" s="110"/>
      <c r="K40" s="110"/>
      <c r="L40" s="89"/>
      <c r="M40" s="89"/>
      <c r="N40" s="89"/>
      <c r="O40" s="89"/>
      <c r="P40" s="110"/>
      <c r="Q40" s="110"/>
      <c r="R40" s="110"/>
    </row>
    <row r="41" spans="2:18">
      <c r="B41" s="59" t="s">
        <v>274</v>
      </c>
      <c r="C41" s="87"/>
      <c r="D41" s="87"/>
      <c r="E41" s="87"/>
      <c r="F41" s="87"/>
      <c r="G41" s="93"/>
      <c r="H41" s="87"/>
      <c r="I41" s="87"/>
      <c r="J41" s="111"/>
      <c r="K41" s="111"/>
      <c r="L41" s="90"/>
      <c r="M41" s="90"/>
      <c r="N41" s="90">
        <v>0</v>
      </c>
      <c r="O41" s="90"/>
      <c r="P41" s="111"/>
      <c r="Q41" s="111"/>
      <c r="R41" s="111"/>
    </row>
    <row r="42" spans="2:18">
      <c r="B42" s="58" t="s">
        <v>230</v>
      </c>
      <c r="C42" s="86"/>
      <c r="D42" s="86"/>
      <c r="E42" s="86"/>
      <c r="F42" s="86"/>
      <c r="G42" s="92"/>
      <c r="H42" s="86"/>
      <c r="I42" s="86"/>
      <c r="J42" s="110"/>
      <c r="K42" s="110"/>
      <c r="L42" s="89"/>
      <c r="M42" s="89"/>
      <c r="N42" s="89"/>
      <c r="O42" s="89"/>
      <c r="P42" s="110"/>
      <c r="Q42" s="110"/>
      <c r="R42" s="110"/>
    </row>
    <row r="43" spans="2:18">
      <c r="B43" s="58" t="s">
        <v>74</v>
      </c>
      <c r="C43" s="86"/>
      <c r="D43" s="86"/>
      <c r="E43" s="86"/>
      <c r="F43" s="86"/>
      <c r="G43" s="92"/>
      <c r="H43" s="86"/>
      <c r="I43" s="86"/>
      <c r="J43" s="110"/>
      <c r="K43" s="110"/>
      <c r="L43" s="89"/>
      <c r="M43" s="89"/>
      <c r="N43" s="89"/>
      <c r="O43" s="89"/>
      <c r="P43" s="110"/>
      <c r="Q43" s="110"/>
      <c r="R43" s="110"/>
    </row>
    <row r="44" spans="2:18">
      <c r="B44" s="59" t="s">
        <v>274</v>
      </c>
      <c r="C44" s="87"/>
      <c r="D44" s="87"/>
      <c r="E44" s="87"/>
      <c r="F44" s="87"/>
      <c r="G44" s="93"/>
      <c r="H44" s="87"/>
      <c r="I44" s="87"/>
      <c r="J44" s="111"/>
      <c r="K44" s="111"/>
      <c r="L44" s="90"/>
      <c r="M44" s="90"/>
      <c r="N44" s="90">
        <v>0</v>
      </c>
      <c r="O44" s="90"/>
      <c r="P44" s="111"/>
      <c r="Q44" s="111"/>
      <c r="R44" s="111"/>
    </row>
    <row r="45" spans="2:18">
      <c r="B45" s="58" t="s">
        <v>75</v>
      </c>
      <c r="C45" s="86"/>
      <c r="D45" s="86"/>
      <c r="E45" s="86"/>
      <c r="F45" s="86"/>
      <c r="G45" s="92"/>
      <c r="H45" s="86"/>
      <c r="I45" s="86"/>
      <c r="J45" s="110"/>
      <c r="K45" s="110"/>
      <c r="L45" s="89"/>
      <c r="M45" s="89"/>
      <c r="N45" s="89"/>
      <c r="O45" s="89"/>
      <c r="P45" s="110"/>
      <c r="Q45" s="110"/>
      <c r="R45" s="110"/>
    </row>
    <row r="46" spans="2:18">
      <c r="B46" s="117" t="s">
        <v>274</v>
      </c>
      <c r="C46" s="87"/>
      <c r="D46" s="87"/>
      <c r="E46" s="87"/>
      <c r="F46" s="87"/>
      <c r="G46" s="93"/>
      <c r="H46" s="87"/>
      <c r="I46" s="87"/>
      <c r="J46" s="111"/>
      <c r="K46" s="111"/>
      <c r="L46" s="90"/>
      <c r="M46" s="90"/>
      <c r="N46" s="90">
        <v>0</v>
      </c>
      <c r="O46" s="90"/>
      <c r="P46" s="111"/>
      <c r="Q46" s="111"/>
      <c r="R46" s="111"/>
    </row>
    <row r="47" spans="2:18">
      <c r="B47" s="115" t="s">
        <v>131</v>
      </c>
      <c r="C47" s="1"/>
      <c r="D47" s="1"/>
    </row>
    <row r="48" spans="2:18">
      <c r="B48" s="115" t="s">
        <v>244</v>
      </c>
      <c r="C48" s="1"/>
      <c r="D48" s="1"/>
    </row>
    <row r="49" spans="2:18">
      <c r="B49" s="148" t="s">
        <v>245</v>
      </c>
      <c r="C49" s="148"/>
      <c r="D49" s="148"/>
    </row>
    <row r="50" spans="2:18">
      <c r="B50" s="138" t="s">
        <v>255</v>
      </c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</row>
    <row r="51" spans="2:18">
      <c r="C51" s="1"/>
      <c r="D51" s="1"/>
    </row>
    <row r="52" spans="2:18">
      <c r="C52" s="1"/>
      <c r="D52" s="1"/>
    </row>
    <row r="53" spans="2:18">
      <c r="C53" s="1"/>
      <c r="D53" s="1"/>
    </row>
    <row r="54" spans="2:18">
      <c r="C54" s="1"/>
      <c r="D54" s="1"/>
    </row>
    <row r="55" spans="2:18">
      <c r="C55" s="1"/>
      <c r="D55" s="1"/>
    </row>
    <row r="56" spans="2:18">
      <c r="C56" s="1"/>
      <c r="D56" s="1"/>
    </row>
    <row r="57" spans="2:18">
      <c r="C57" s="1"/>
      <c r="D57" s="1"/>
    </row>
    <row r="58" spans="2:18">
      <c r="C58" s="1"/>
      <c r="D58" s="1"/>
    </row>
    <row r="59" spans="2:18">
      <c r="C59" s="1"/>
      <c r="D59" s="1"/>
    </row>
    <row r="60" spans="2:18">
      <c r="C60" s="1"/>
      <c r="D60" s="1"/>
    </row>
    <row r="61" spans="2:18">
      <c r="C61" s="1"/>
      <c r="D61" s="1"/>
    </row>
    <row r="62" spans="2:18">
      <c r="C62" s="1"/>
      <c r="D62" s="1"/>
    </row>
    <row r="63" spans="2:18">
      <c r="C63" s="1"/>
      <c r="D63" s="1"/>
    </row>
    <row r="64" spans="2:18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50:R50"/>
    <mergeCell ref="B6:R6"/>
    <mergeCell ref="B7:R7"/>
    <mergeCell ref="B49:D49"/>
  </mergeCells>
  <phoneticPr fontId="4" type="noConversion"/>
  <dataValidations count="1">
    <dataValidation allowBlank="1" showInputMessage="1" showErrorMessage="1" sqref="S34:XFD1048576 A47:A1048576 A5:XFD11 M34:R49 A34:L46 B51:R1048576 B47:D48 E47:L49 B49" xr:uid="{00000000-0002-0000-0200-000000000000}"/>
  </dataValidations>
  <pageMargins left="0" right="0" top="0.5" bottom="0.5" header="0" footer="0.25"/>
  <pageSetup paperSize="9" scale="67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C42" sqref="C42"/>
    </sheetView>
  </sheetViews>
  <sheetFormatPr defaultColWidth="9.1796875" defaultRowHeight="17.5"/>
  <cols>
    <col min="1" max="1" width="6.26953125" style="1" customWidth="1"/>
    <col min="2" max="2" width="65" style="2" bestFit="1" customWidth="1"/>
    <col min="3" max="3" width="6.26953125" style="2" bestFit="1" customWidth="1"/>
    <col min="4" max="4" width="10.54296875" style="2" bestFit="1" customWidth="1"/>
    <col min="5" max="5" width="5.26953125" style="2" customWidth="1"/>
    <col min="6" max="6" width="6.26953125" style="2" bestFit="1" customWidth="1"/>
    <col min="7" max="7" width="9.7265625" style="2" bestFit="1" customWidth="1"/>
    <col min="8" max="8" width="5.54296875" style="1" customWidth="1"/>
    <col min="9" max="9" width="5.26953125" style="1" bestFit="1" customWidth="1"/>
    <col min="10" max="10" width="11.7265625" style="1" customWidth="1"/>
    <col min="11" max="11" width="6" style="1" bestFit="1" customWidth="1"/>
    <col min="12" max="12" width="5.54296875" style="1" customWidth="1"/>
    <col min="13" max="13" width="7.26953125" style="1" bestFit="1" customWidth="1"/>
    <col min="14" max="14" width="7.54296875" style="1" bestFit="1" customWidth="1"/>
    <col min="15" max="15" width="7.7265625" style="1" customWidth="1"/>
    <col min="16" max="16" width="6.81640625" style="1" customWidth="1"/>
    <col min="17" max="18" width="9.26953125" style="1" bestFit="1" customWidth="1"/>
    <col min="19" max="21" width="11.1796875" style="1" customWidth="1"/>
    <col min="22" max="22" width="7.54296875" style="1" customWidth="1"/>
    <col min="23" max="23" width="6.7265625" style="1" customWidth="1"/>
    <col min="24" max="24" width="7.7265625" style="1" customWidth="1"/>
    <col min="25" max="25" width="7.1796875" style="1" customWidth="1"/>
    <col min="26" max="26" width="6" style="1" customWidth="1"/>
    <col min="27" max="27" width="7.81640625" style="1" customWidth="1"/>
    <col min="28" max="28" width="8.1796875" style="1" customWidth="1"/>
    <col min="29" max="29" width="6.26953125" style="1" customWidth="1"/>
    <col min="30" max="30" width="8" style="1" customWidth="1"/>
    <col min="31" max="31" width="8.7265625" style="1" customWidth="1"/>
    <col min="32" max="32" width="10" style="1" customWidth="1"/>
    <col min="33" max="33" width="9.54296875" style="1" customWidth="1"/>
    <col min="34" max="34" width="6.1796875" style="1" customWidth="1"/>
    <col min="35" max="36" width="5.7265625" style="1" customWidth="1"/>
    <col min="37" max="37" width="6.81640625" style="1" customWidth="1"/>
    <col min="38" max="38" width="6.453125" style="1" customWidth="1"/>
    <col min="39" max="39" width="6.7265625" style="1" customWidth="1"/>
    <col min="40" max="40" width="7.26953125" style="1" customWidth="1"/>
    <col min="41" max="52" width="5.7265625" style="1" customWidth="1"/>
    <col min="53" max="16384" width="9.1796875" style="1"/>
  </cols>
  <sheetData>
    <row r="1" spans="2:68">
      <c r="B1" s="80" t="s">
        <v>279</v>
      </c>
    </row>
    <row r="2" spans="2:68">
      <c r="B2" s="80" t="s">
        <v>280</v>
      </c>
    </row>
    <row r="3" spans="2:68">
      <c r="B3" s="80" t="s">
        <v>591</v>
      </c>
    </row>
    <row r="4" spans="2:68">
      <c r="B4" s="80" t="s">
        <v>592</v>
      </c>
    </row>
    <row r="6" spans="2:68" ht="26.25" customHeight="1">
      <c r="B6" s="145" t="s">
        <v>196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50"/>
      <c r="BP6" s="3"/>
    </row>
    <row r="7" spans="2:68" ht="26.25" customHeight="1">
      <c r="B7" s="145" t="s">
        <v>107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50"/>
      <c r="BA7" s="31"/>
      <c r="BK7" s="3"/>
      <c r="BP7" s="3"/>
    </row>
    <row r="8" spans="2:68" s="3" customFormat="1" ht="62">
      <c r="B8" s="19" t="s">
        <v>134</v>
      </c>
      <c r="C8" s="12" t="s">
        <v>45</v>
      </c>
      <c r="D8" s="77" t="s">
        <v>139</v>
      </c>
      <c r="E8" s="50" t="s">
        <v>216</v>
      </c>
      <c r="F8" s="50" t="s">
        <v>136</v>
      </c>
      <c r="G8" s="78" t="s">
        <v>78</v>
      </c>
      <c r="H8" s="12" t="s">
        <v>15</v>
      </c>
      <c r="I8" s="12" t="s">
        <v>79</v>
      </c>
      <c r="J8" s="12" t="s">
        <v>121</v>
      </c>
      <c r="K8" s="78" t="s">
        <v>18</v>
      </c>
      <c r="L8" s="12" t="s">
        <v>120</v>
      </c>
      <c r="M8" s="12" t="s">
        <v>17</v>
      </c>
      <c r="N8" s="12" t="s">
        <v>19</v>
      </c>
      <c r="O8" s="12" t="s">
        <v>247</v>
      </c>
      <c r="P8" s="12" t="s">
        <v>243</v>
      </c>
      <c r="Q8" s="12" t="s">
        <v>253</v>
      </c>
      <c r="R8" s="12" t="s">
        <v>72</v>
      </c>
      <c r="S8" s="12" t="s">
        <v>66</v>
      </c>
      <c r="T8" s="50" t="s">
        <v>169</v>
      </c>
      <c r="U8" s="13" t="s">
        <v>171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249</v>
      </c>
      <c r="P9" s="15" t="s">
        <v>73</v>
      </c>
      <c r="Q9" s="15" t="s">
        <v>241</v>
      </c>
      <c r="R9" s="15" t="s">
        <v>241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132</v>
      </c>
      <c r="R10" s="60" t="s">
        <v>133</v>
      </c>
      <c r="S10" s="60" t="s">
        <v>172</v>
      </c>
      <c r="T10" s="63" t="s">
        <v>217</v>
      </c>
      <c r="U10" s="35" t="s">
        <v>240</v>
      </c>
      <c r="V10" s="5"/>
      <c r="BK10" s="1"/>
      <c r="BL10" s="3"/>
      <c r="BM10" s="1"/>
      <c r="BP10" s="1"/>
    </row>
    <row r="11" spans="2:68" s="4" customFormat="1" ht="18" customHeight="1" thickBot="1">
      <c r="B11" s="119" t="s">
        <v>46</v>
      </c>
      <c r="C11" s="83"/>
      <c r="D11" s="83"/>
      <c r="E11" s="83"/>
      <c r="F11" s="83"/>
      <c r="G11" s="83"/>
      <c r="H11" s="83"/>
      <c r="I11" s="83"/>
      <c r="J11" s="91"/>
      <c r="K11" s="83"/>
      <c r="L11" s="83"/>
      <c r="M11" s="109"/>
      <c r="N11" s="109"/>
      <c r="O11" s="82"/>
      <c r="P11" s="82"/>
      <c r="Q11" s="82"/>
      <c r="R11" s="82"/>
      <c r="S11" s="109"/>
      <c r="T11" s="109"/>
      <c r="U11" s="109"/>
      <c r="V11" s="5"/>
      <c r="BK11" s="1"/>
      <c r="BL11" s="3"/>
      <c r="BM11" s="1"/>
      <c r="BP11" s="1"/>
    </row>
    <row r="12" spans="2:68" customFormat="1" ht="15.5">
      <c r="B12" s="58" t="s">
        <v>231</v>
      </c>
      <c r="C12" s="86"/>
      <c r="D12" s="86"/>
      <c r="E12" s="86"/>
      <c r="F12" s="86"/>
      <c r="G12" s="86"/>
      <c r="H12" s="86"/>
      <c r="I12" s="86"/>
      <c r="J12" s="92"/>
      <c r="K12" s="86"/>
      <c r="L12" s="86"/>
      <c r="M12" s="110"/>
      <c r="N12" s="110"/>
      <c r="O12" s="89"/>
      <c r="P12" s="89"/>
      <c r="Q12" s="89"/>
      <c r="R12" s="89"/>
      <c r="S12" s="110"/>
      <c r="T12" s="110"/>
      <c r="U12" s="110"/>
    </row>
    <row r="13" spans="2:68" customFormat="1" ht="15.5">
      <c r="B13" s="58" t="s">
        <v>30</v>
      </c>
      <c r="C13" s="86"/>
      <c r="D13" s="86"/>
      <c r="E13" s="86"/>
      <c r="F13" s="86"/>
      <c r="G13" s="86"/>
      <c r="H13" s="86"/>
      <c r="I13" s="86"/>
      <c r="J13" s="92"/>
      <c r="K13" s="86"/>
      <c r="L13" s="86"/>
      <c r="M13" s="110"/>
      <c r="N13" s="110"/>
      <c r="O13" s="89"/>
      <c r="P13" s="89"/>
      <c r="Q13" s="89"/>
      <c r="R13" s="89"/>
      <c r="S13" s="110"/>
      <c r="T13" s="110"/>
      <c r="U13" s="110"/>
    </row>
    <row r="14" spans="2:68" customFormat="1" ht="15.5">
      <c r="B14" s="59" t="s">
        <v>274</v>
      </c>
      <c r="C14" s="88"/>
      <c r="D14" s="88"/>
      <c r="E14" s="88"/>
      <c r="F14" s="88"/>
      <c r="G14" s="88"/>
      <c r="H14" s="88"/>
      <c r="I14" s="88"/>
      <c r="J14" s="95"/>
      <c r="K14" s="88"/>
      <c r="L14" s="88"/>
      <c r="M14" s="113"/>
      <c r="N14" s="113"/>
      <c r="O14" s="118"/>
      <c r="P14" s="118"/>
      <c r="Q14" s="118">
        <v>0</v>
      </c>
      <c r="R14" s="118"/>
      <c r="S14" s="113"/>
      <c r="T14" s="113"/>
      <c r="U14" s="113"/>
    </row>
    <row r="15" spans="2:68" customFormat="1" ht="15.5">
      <c r="B15" s="58" t="s">
        <v>47</v>
      </c>
      <c r="C15" s="86"/>
      <c r="D15" s="86"/>
      <c r="E15" s="86"/>
      <c r="F15" s="86"/>
      <c r="G15" s="86"/>
      <c r="H15" s="86"/>
      <c r="I15" s="86"/>
      <c r="J15" s="92"/>
      <c r="K15" s="86"/>
      <c r="L15" s="86"/>
      <c r="M15" s="110"/>
      <c r="N15" s="110"/>
      <c r="O15" s="89"/>
      <c r="P15" s="89"/>
      <c r="Q15" s="89"/>
      <c r="R15" s="89"/>
      <c r="S15" s="110"/>
      <c r="T15" s="110"/>
      <c r="U15" s="110"/>
    </row>
    <row r="16" spans="2:68" customFormat="1" ht="15.5">
      <c r="B16" s="59" t="s">
        <v>274</v>
      </c>
      <c r="C16" s="88"/>
      <c r="D16" s="88"/>
      <c r="E16" s="88"/>
      <c r="F16" s="88"/>
      <c r="G16" s="88"/>
      <c r="H16" s="88"/>
      <c r="I16" s="88"/>
      <c r="J16" s="95"/>
      <c r="K16" s="88"/>
      <c r="L16" s="88"/>
      <c r="M16" s="113"/>
      <c r="N16" s="113"/>
      <c r="O16" s="118"/>
      <c r="P16" s="118"/>
      <c r="Q16" s="118">
        <v>0</v>
      </c>
      <c r="R16" s="118"/>
      <c r="S16" s="113"/>
      <c r="T16" s="113"/>
      <c r="U16" s="113"/>
    </row>
    <row r="17" spans="1:21" customFormat="1" ht="15.5">
      <c r="B17" s="58" t="s">
        <v>48</v>
      </c>
      <c r="C17" s="86"/>
      <c r="D17" s="86"/>
      <c r="E17" s="86"/>
      <c r="F17" s="86"/>
      <c r="G17" s="86"/>
      <c r="H17" s="86"/>
      <c r="I17" s="86"/>
      <c r="J17" s="92"/>
      <c r="K17" s="86"/>
      <c r="L17" s="86"/>
      <c r="M17" s="110"/>
      <c r="N17" s="110"/>
      <c r="O17" s="89"/>
      <c r="P17" s="89"/>
      <c r="Q17" s="89"/>
      <c r="R17" s="89"/>
      <c r="S17" s="110"/>
      <c r="T17" s="110"/>
      <c r="U17" s="110"/>
    </row>
    <row r="18" spans="1:21" customFormat="1" ht="15.5">
      <c r="B18" s="59" t="s">
        <v>274</v>
      </c>
      <c r="C18" s="88"/>
      <c r="D18" s="88"/>
      <c r="E18" s="88"/>
      <c r="F18" s="88"/>
      <c r="G18" s="88"/>
      <c r="H18" s="88"/>
      <c r="I18" s="88"/>
      <c r="J18" s="95"/>
      <c r="K18" s="88"/>
      <c r="L18" s="88"/>
      <c r="M18" s="113"/>
      <c r="N18" s="113"/>
      <c r="O18" s="118"/>
      <c r="P18" s="118"/>
      <c r="Q18" s="118">
        <v>0</v>
      </c>
      <c r="R18" s="118"/>
      <c r="S18" s="113"/>
      <c r="T18" s="113"/>
      <c r="U18" s="113"/>
    </row>
    <row r="19" spans="1:21" customFormat="1" ht="15.5">
      <c r="B19" s="58" t="s">
        <v>230</v>
      </c>
      <c r="C19" s="86"/>
      <c r="D19" s="86"/>
      <c r="E19" s="86"/>
      <c r="F19" s="86"/>
      <c r="G19" s="86"/>
      <c r="H19" s="86"/>
      <c r="I19" s="86"/>
      <c r="J19" s="92"/>
      <c r="K19" s="86"/>
      <c r="L19" s="86"/>
      <c r="M19" s="110"/>
      <c r="N19" s="110"/>
      <c r="O19" s="89"/>
      <c r="P19" s="89"/>
      <c r="Q19" s="89"/>
      <c r="R19" s="89"/>
      <c r="S19" s="110"/>
      <c r="T19" s="110"/>
      <c r="U19" s="110"/>
    </row>
    <row r="20" spans="1:21" customFormat="1" ht="15.5">
      <c r="B20" s="58" t="s">
        <v>77</v>
      </c>
      <c r="C20" s="86"/>
      <c r="D20" s="86"/>
      <c r="E20" s="86"/>
      <c r="F20" s="86"/>
      <c r="G20" s="86"/>
      <c r="H20" s="86"/>
      <c r="I20" s="86"/>
      <c r="J20" s="92"/>
      <c r="K20" s="86"/>
      <c r="L20" s="86"/>
      <c r="M20" s="110"/>
      <c r="N20" s="110"/>
      <c r="O20" s="89"/>
      <c r="P20" s="89"/>
      <c r="Q20" s="89"/>
      <c r="R20" s="89"/>
      <c r="S20" s="110"/>
      <c r="T20" s="110"/>
      <c r="U20" s="110"/>
    </row>
    <row r="21" spans="1:21" customFormat="1" ht="15.5">
      <c r="B21" s="59" t="s">
        <v>274</v>
      </c>
      <c r="C21" s="88"/>
      <c r="D21" s="88"/>
      <c r="E21" s="88"/>
      <c r="F21" s="88"/>
      <c r="G21" s="88"/>
      <c r="H21" s="88"/>
      <c r="I21" s="88"/>
      <c r="J21" s="95"/>
      <c r="K21" s="88"/>
      <c r="L21" s="88"/>
      <c r="M21" s="113"/>
      <c r="N21" s="113"/>
      <c r="O21" s="118"/>
      <c r="P21" s="118"/>
      <c r="Q21" s="118">
        <v>0</v>
      </c>
      <c r="R21" s="118"/>
      <c r="S21" s="113"/>
      <c r="T21" s="113"/>
      <c r="U21" s="113"/>
    </row>
    <row r="22" spans="1:21" customFormat="1" ht="15.5">
      <c r="B22" s="58" t="s">
        <v>76</v>
      </c>
      <c r="C22" s="86"/>
      <c r="D22" s="86"/>
      <c r="E22" s="86"/>
      <c r="F22" s="86"/>
      <c r="G22" s="86"/>
      <c r="H22" s="86"/>
      <c r="I22" s="86"/>
      <c r="J22" s="92"/>
      <c r="K22" s="86"/>
      <c r="L22" s="86"/>
      <c r="M22" s="110"/>
      <c r="N22" s="110"/>
      <c r="O22" s="89"/>
      <c r="P22" s="89"/>
      <c r="Q22" s="89"/>
      <c r="R22" s="89"/>
      <c r="S22" s="110"/>
      <c r="T22" s="110"/>
      <c r="U22" s="110"/>
    </row>
    <row r="23" spans="1:21" customFormat="1" ht="15.5">
      <c r="B23" s="117" t="s">
        <v>274</v>
      </c>
      <c r="C23" s="88"/>
      <c r="D23" s="88"/>
      <c r="E23" s="88"/>
      <c r="F23" s="88"/>
      <c r="G23" s="88"/>
      <c r="H23" s="88"/>
      <c r="I23" s="88"/>
      <c r="J23" s="95"/>
      <c r="K23" s="88"/>
      <c r="L23" s="88"/>
      <c r="M23" s="113"/>
      <c r="N23" s="113"/>
      <c r="O23" s="118"/>
      <c r="P23" s="118"/>
      <c r="Q23" s="118">
        <v>0</v>
      </c>
      <c r="R23" s="118"/>
      <c r="S23" s="113"/>
      <c r="T23" s="113"/>
      <c r="U23" s="113"/>
    </row>
    <row r="24" spans="1:21" customFormat="1">
      <c r="A24" s="1"/>
      <c r="B24" s="115" t="s">
        <v>248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5" t="s">
        <v>131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5" t="s">
        <v>244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5" t="s">
        <v>245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8" t="s">
        <v>255</v>
      </c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</row>
    <row r="29" spans="1:21" customFormat="1" ht="12.5"/>
    <row r="30" spans="1:21" customFormat="1" ht="12.5"/>
    <row r="31" spans="1:21" customFormat="1" ht="12.5"/>
    <row r="32" spans="1:21" customFormat="1" ht="12.5"/>
    <row r="33" spans="3:7" customFormat="1" ht="12.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 ht="18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00000000-0002-0000-0300-000005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topLeftCell="D1" workbookViewId="0">
      <selection activeCell="C42" sqref="C42"/>
    </sheetView>
  </sheetViews>
  <sheetFormatPr defaultColWidth="9.1796875" defaultRowHeight="17.5"/>
  <cols>
    <col min="1" max="1" width="6.26953125" style="1" customWidth="1"/>
    <col min="2" max="2" width="54.54296875" style="2" customWidth="1"/>
    <col min="3" max="3" width="11" style="2" customWidth="1"/>
    <col min="4" max="4" width="12.26953125" style="2" customWidth="1"/>
    <col min="5" max="5" width="6.81640625" style="2" customWidth="1"/>
    <col min="6" max="6" width="9.1796875" style="2" customWidth="1"/>
    <col min="7" max="7" width="21.1796875" style="1" customWidth="1"/>
    <col min="8" max="8" width="9.453125" style="1" customWidth="1"/>
    <col min="9" max="9" width="11.7265625" style="1" bestFit="1" customWidth="1"/>
    <col min="10" max="10" width="15.1796875" style="1" customWidth="1"/>
    <col min="11" max="11" width="8.1796875" style="1" bestFit="1" customWidth="1"/>
    <col min="12" max="12" width="9.81640625" style="1" bestFit="1" customWidth="1"/>
    <col min="13" max="13" width="10.7265625" style="1" customWidth="1"/>
    <col min="14" max="14" width="11.54296875" style="1" customWidth="1"/>
    <col min="15" max="15" width="19.1796875" style="1" customWidth="1"/>
    <col min="16" max="16" width="9.453125" style="1" customWidth="1"/>
    <col min="17" max="17" width="12.81640625" style="1" customWidth="1"/>
    <col min="18" max="18" width="16.54296875" style="1" customWidth="1"/>
    <col min="19" max="19" width="11.1796875" style="1" customWidth="1"/>
    <col min="20" max="20" width="10.81640625" style="1" customWidth="1"/>
    <col min="21" max="21" width="11.1796875" style="1" customWidth="1"/>
    <col min="22" max="22" width="7.54296875" style="1" customWidth="1"/>
    <col min="23" max="23" width="6.7265625" style="1" customWidth="1"/>
    <col min="24" max="24" width="7.7265625" style="1" customWidth="1"/>
    <col min="25" max="25" width="7.1796875" style="1" customWidth="1"/>
    <col min="26" max="26" width="6" style="1" customWidth="1"/>
    <col min="27" max="27" width="7.81640625" style="1" customWidth="1"/>
    <col min="28" max="28" width="8.1796875" style="1" customWidth="1"/>
    <col min="29" max="29" width="6.26953125" style="1" customWidth="1"/>
    <col min="30" max="30" width="8" style="1" customWidth="1"/>
    <col min="31" max="31" width="8.7265625" style="1" customWidth="1"/>
    <col min="32" max="32" width="10" style="1" customWidth="1"/>
    <col min="33" max="33" width="9.54296875" style="1" customWidth="1"/>
    <col min="34" max="34" width="6.1796875" style="1" customWidth="1"/>
    <col min="35" max="36" width="5.7265625" style="1" customWidth="1"/>
    <col min="37" max="37" width="6.81640625" style="1" customWidth="1"/>
    <col min="38" max="38" width="6.453125" style="1" customWidth="1"/>
    <col min="39" max="39" width="6.7265625" style="1" customWidth="1"/>
    <col min="40" max="40" width="7.26953125" style="1" customWidth="1"/>
    <col min="41" max="52" width="5.7265625" style="1" customWidth="1"/>
    <col min="53" max="16384" width="9.1796875" style="1"/>
  </cols>
  <sheetData>
    <row r="1" spans="2:66">
      <c r="B1" s="80" t="s">
        <v>279</v>
      </c>
    </row>
    <row r="2" spans="2:66">
      <c r="B2" s="80" t="s">
        <v>280</v>
      </c>
    </row>
    <row r="3" spans="2:66">
      <c r="B3" s="80" t="s">
        <v>591</v>
      </c>
    </row>
    <row r="4" spans="2:66">
      <c r="B4" s="80" t="s">
        <v>592</v>
      </c>
    </row>
    <row r="6" spans="2:66" ht="26.25" customHeight="1">
      <c r="B6" s="151" t="s">
        <v>196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3"/>
    </row>
    <row r="7" spans="2:66" ht="26.25" customHeight="1">
      <c r="B7" s="151" t="s">
        <v>108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3"/>
      <c r="BN7" s="3"/>
    </row>
    <row r="8" spans="2:66" s="3" customFormat="1" ht="62">
      <c r="B8" s="19" t="s">
        <v>134</v>
      </c>
      <c r="C8" s="24" t="s">
        <v>45</v>
      </c>
      <c r="D8" s="77" t="s">
        <v>139</v>
      </c>
      <c r="E8" s="50" t="s">
        <v>216</v>
      </c>
      <c r="F8" s="47" t="s">
        <v>136</v>
      </c>
      <c r="G8" s="76" t="s">
        <v>78</v>
      </c>
      <c r="H8" s="24" t="s">
        <v>15</v>
      </c>
      <c r="I8" s="24" t="s">
        <v>79</v>
      </c>
      <c r="J8" s="24" t="s">
        <v>121</v>
      </c>
      <c r="K8" s="76" t="s">
        <v>18</v>
      </c>
      <c r="L8" s="24" t="s">
        <v>120</v>
      </c>
      <c r="M8" s="24" t="s">
        <v>17</v>
      </c>
      <c r="N8" s="24" t="s">
        <v>19</v>
      </c>
      <c r="O8" s="24" t="s">
        <v>0</v>
      </c>
      <c r="P8" s="24" t="s">
        <v>243</v>
      </c>
      <c r="Q8" s="24" t="s">
        <v>242</v>
      </c>
      <c r="R8" s="24" t="s">
        <v>72</v>
      </c>
      <c r="S8" s="12" t="s">
        <v>66</v>
      </c>
      <c r="T8" s="50" t="s">
        <v>169</v>
      </c>
      <c r="U8" s="25" t="s">
        <v>171</v>
      </c>
      <c r="W8" s="1"/>
      <c r="BJ8" s="1"/>
      <c r="BK8" s="1"/>
    </row>
    <row r="9" spans="2:66" s="3" customFormat="1" ht="20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249</v>
      </c>
      <c r="P9" s="26" t="s">
        <v>73</v>
      </c>
      <c r="Q9" s="26" t="s">
        <v>241</v>
      </c>
      <c r="R9" s="26" t="s">
        <v>241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132</v>
      </c>
      <c r="R10" s="60" t="s">
        <v>133</v>
      </c>
      <c r="S10" s="60" t="s">
        <v>172</v>
      </c>
      <c r="T10" s="60" t="s">
        <v>217</v>
      </c>
      <c r="U10" s="62" t="s">
        <v>240</v>
      </c>
      <c r="V10" s="5"/>
      <c r="BI10" s="1"/>
      <c r="BJ10" s="3"/>
      <c r="BK10" s="1"/>
    </row>
    <row r="11" spans="2:66" s="4" customFormat="1" ht="18" customHeight="1">
      <c r="B11" s="55" t="s">
        <v>32</v>
      </c>
      <c r="C11" s="83"/>
      <c r="D11" s="83"/>
      <c r="E11" s="83"/>
      <c r="F11" s="83"/>
      <c r="G11" s="83"/>
      <c r="H11" s="83"/>
      <c r="I11" s="83"/>
      <c r="J11" s="91"/>
      <c r="K11" s="83">
        <v>4.63</v>
      </c>
      <c r="L11" s="83"/>
      <c r="M11" s="109"/>
      <c r="N11" s="109">
        <v>2.3E-2</v>
      </c>
      <c r="O11" s="82">
        <v>73983760.819999993</v>
      </c>
      <c r="P11" s="82"/>
      <c r="Q11" s="82">
        <v>122.455</v>
      </c>
      <c r="R11" s="82">
        <f>+R12</f>
        <v>76481.939999999988</v>
      </c>
      <c r="S11" s="109"/>
      <c r="T11" s="109"/>
      <c r="U11" s="109">
        <v>0.12470000000000001</v>
      </c>
      <c r="V11" s="5"/>
      <c r="BI11" s="1"/>
      <c r="BJ11" s="3"/>
      <c r="BK11" s="1"/>
      <c r="BN11" s="1"/>
    </row>
    <row r="12" spans="2:66" customFormat="1" ht="15.5">
      <c r="B12" s="58" t="s">
        <v>231</v>
      </c>
      <c r="C12" s="86"/>
      <c r="D12" s="86"/>
      <c r="E12" s="86"/>
      <c r="F12" s="86"/>
      <c r="G12" s="86"/>
      <c r="H12" s="86"/>
      <c r="I12" s="86"/>
      <c r="J12" s="92"/>
      <c r="K12" s="86">
        <v>4.63</v>
      </c>
      <c r="L12" s="86"/>
      <c r="M12" s="110"/>
      <c r="N12" s="110">
        <v>2.3E-2</v>
      </c>
      <c r="O12" s="89">
        <v>73983760.819999993</v>
      </c>
      <c r="P12" s="89"/>
      <c r="Q12" s="89">
        <v>122.455</v>
      </c>
      <c r="R12" s="89">
        <f>+R13+R36+R50</f>
        <v>76481.939999999988</v>
      </c>
      <c r="S12" s="110"/>
      <c r="T12" s="110"/>
      <c r="U12" s="110">
        <v>0.12470000000000001</v>
      </c>
    </row>
    <row r="13" spans="2:66" customFormat="1" ht="15.5">
      <c r="B13" s="58" t="s">
        <v>30</v>
      </c>
      <c r="C13" s="86"/>
      <c r="D13" s="86"/>
      <c r="E13" s="86"/>
      <c r="F13" s="86"/>
      <c r="G13" s="86"/>
      <c r="H13" s="86"/>
      <c r="I13" s="86"/>
      <c r="J13" s="92"/>
      <c r="K13" s="86">
        <v>5.35</v>
      </c>
      <c r="L13" s="86"/>
      <c r="M13" s="110"/>
      <c r="N13" s="110">
        <v>1.5900000000000001E-2</v>
      </c>
      <c r="O13" s="89">
        <v>44105011.560000002</v>
      </c>
      <c r="P13" s="89"/>
      <c r="Q13" s="89">
        <v>83.438999999999993</v>
      </c>
      <c r="R13" s="89">
        <v>46800.81</v>
      </c>
      <c r="S13" s="110"/>
      <c r="T13" s="110"/>
      <c r="U13" s="110">
        <v>7.6299999999999993E-2</v>
      </c>
    </row>
    <row r="14" spans="2:66" customFormat="1" ht="15.5">
      <c r="B14" s="59" t="s">
        <v>305</v>
      </c>
      <c r="C14" s="88">
        <v>2310282</v>
      </c>
      <c r="D14" s="88" t="s">
        <v>140</v>
      </c>
      <c r="E14" s="88"/>
      <c r="F14" s="88">
        <v>695</v>
      </c>
      <c r="G14" s="88" t="s">
        <v>306</v>
      </c>
      <c r="H14" s="88" t="s">
        <v>307</v>
      </c>
      <c r="I14" s="88" t="s">
        <v>308</v>
      </c>
      <c r="J14" s="95"/>
      <c r="K14" s="88">
        <v>5.92</v>
      </c>
      <c r="L14" s="88" t="s">
        <v>163</v>
      </c>
      <c r="M14" s="113">
        <v>3.8E-3</v>
      </c>
      <c r="N14" s="113">
        <v>3.3E-3</v>
      </c>
      <c r="O14" s="118">
        <v>3545000</v>
      </c>
      <c r="P14" s="118">
        <v>98.72</v>
      </c>
      <c r="Q14" s="118">
        <v>0</v>
      </c>
      <c r="R14" s="118">
        <v>3499.62</v>
      </c>
      <c r="S14" s="113">
        <v>1.1999999999999999E-3</v>
      </c>
      <c r="T14" s="113">
        <v>4.58E-2</v>
      </c>
      <c r="U14" s="113">
        <v>5.6999999999999993E-3</v>
      </c>
    </row>
    <row r="15" spans="2:66" customFormat="1" ht="15.5">
      <c r="B15" s="59" t="s">
        <v>309</v>
      </c>
      <c r="C15" s="88">
        <v>1158468</v>
      </c>
      <c r="D15" s="88" t="s">
        <v>140</v>
      </c>
      <c r="E15" s="88"/>
      <c r="F15" s="88">
        <v>1150</v>
      </c>
      <c r="G15" s="88" t="s">
        <v>155</v>
      </c>
      <c r="H15" s="88" t="s">
        <v>307</v>
      </c>
      <c r="I15" s="88" t="s">
        <v>308</v>
      </c>
      <c r="J15" s="95"/>
      <c r="K15" s="88">
        <v>5.5</v>
      </c>
      <c r="L15" s="88" t="s">
        <v>163</v>
      </c>
      <c r="M15" s="113">
        <v>5.0000000000000001E-3</v>
      </c>
      <c r="N15" s="113">
        <v>-2.0999999999999999E-3</v>
      </c>
      <c r="O15" s="118">
        <v>2719000</v>
      </c>
      <c r="P15" s="118">
        <v>100.09</v>
      </c>
      <c r="Q15" s="118">
        <v>0</v>
      </c>
      <c r="R15" s="118">
        <v>2721.45</v>
      </c>
      <c r="S15" s="113">
        <v>5.1999999999999998E-3</v>
      </c>
      <c r="T15" s="113">
        <v>3.56E-2</v>
      </c>
      <c r="U15" s="113">
        <v>4.4000000000000003E-3</v>
      </c>
    </row>
    <row r="16" spans="2:66" customFormat="1" ht="15.5">
      <c r="B16" s="59" t="s">
        <v>310</v>
      </c>
      <c r="C16" s="88">
        <v>1158476</v>
      </c>
      <c r="D16" s="88" t="s">
        <v>140</v>
      </c>
      <c r="E16" s="88"/>
      <c r="F16" s="88">
        <v>1150</v>
      </c>
      <c r="G16" s="88" t="s">
        <v>155</v>
      </c>
      <c r="H16" s="88" t="s">
        <v>307</v>
      </c>
      <c r="I16" s="88" t="s">
        <v>308</v>
      </c>
      <c r="J16" s="95"/>
      <c r="K16" s="88">
        <v>15.4</v>
      </c>
      <c r="L16" s="88" t="s">
        <v>163</v>
      </c>
      <c r="M16" s="113">
        <v>2.4500000000000001E-2</v>
      </c>
      <c r="N16" s="113">
        <v>7.4000000000000003E-3</v>
      </c>
      <c r="O16" s="118">
        <v>1618000</v>
      </c>
      <c r="P16" s="118">
        <v>119.75</v>
      </c>
      <c r="Q16" s="118">
        <v>0</v>
      </c>
      <c r="R16" s="118">
        <v>1937.56</v>
      </c>
      <c r="S16" s="113">
        <v>1.1000000000000001E-3</v>
      </c>
      <c r="T16" s="113">
        <v>2.53E-2</v>
      </c>
      <c r="U16" s="113">
        <v>3.2000000000000002E-3</v>
      </c>
    </row>
    <row r="17" spans="2:21" customFormat="1" ht="15.5">
      <c r="B17" s="59" t="s">
        <v>311</v>
      </c>
      <c r="C17" s="88">
        <v>1160944</v>
      </c>
      <c r="D17" s="88" t="s">
        <v>140</v>
      </c>
      <c r="E17" s="88"/>
      <c r="F17" s="88">
        <v>1300</v>
      </c>
      <c r="G17" s="88" t="s">
        <v>312</v>
      </c>
      <c r="H17" s="88" t="s">
        <v>313</v>
      </c>
      <c r="I17" s="88" t="s">
        <v>308</v>
      </c>
      <c r="J17" s="95"/>
      <c r="K17" s="88">
        <v>7.79</v>
      </c>
      <c r="L17" s="88" t="s">
        <v>163</v>
      </c>
      <c r="M17" s="113">
        <v>6.5000000000000006E-3</v>
      </c>
      <c r="N17" s="113">
        <v>1.7899999999999999E-2</v>
      </c>
      <c r="O17" s="118">
        <v>3220000</v>
      </c>
      <c r="P17" s="118">
        <v>91.06</v>
      </c>
      <c r="Q17" s="118">
        <v>0</v>
      </c>
      <c r="R17" s="118">
        <v>2932.13</v>
      </c>
      <c r="S17" s="113">
        <v>1.0700000000000001E-2</v>
      </c>
      <c r="T17" s="113">
        <v>3.8300000000000001E-2</v>
      </c>
      <c r="U17" s="113">
        <v>4.7999999999999996E-3</v>
      </c>
    </row>
    <row r="18" spans="2:21" customFormat="1" ht="15.5">
      <c r="B18" s="59" t="s">
        <v>314</v>
      </c>
      <c r="C18" s="88">
        <v>7590219</v>
      </c>
      <c r="D18" s="88" t="s">
        <v>140</v>
      </c>
      <c r="E18" s="88"/>
      <c r="F18" s="88">
        <v>759</v>
      </c>
      <c r="G18" s="88" t="s">
        <v>312</v>
      </c>
      <c r="H18" s="88" t="s">
        <v>313</v>
      </c>
      <c r="I18" s="88" t="s">
        <v>308</v>
      </c>
      <c r="J18" s="95"/>
      <c r="K18" s="88">
        <v>5.29</v>
      </c>
      <c r="L18" s="88" t="s">
        <v>163</v>
      </c>
      <c r="M18" s="113">
        <v>5.0000000000000001E-3</v>
      </c>
      <c r="N18" s="113">
        <v>1.2500000000000001E-2</v>
      </c>
      <c r="O18" s="118">
        <v>3365000</v>
      </c>
      <c r="P18" s="118">
        <v>95.8</v>
      </c>
      <c r="Q18" s="118">
        <v>0</v>
      </c>
      <c r="R18" s="118">
        <v>3223.67</v>
      </c>
      <c r="S18" s="113">
        <v>4.5000000000000005E-3</v>
      </c>
      <c r="T18" s="113">
        <v>4.2099999999999999E-2</v>
      </c>
      <c r="U18" s="113">
        <v>5.3E-3</v>
      </c>
    </row>
    <row r="19" spans="2:21" customFormat="1" ht="15.5">
      <c r="B19" s="59" t="s">
        <v>315</v>
      </c>
      <c r="C19" s="88">
        <v>2260487</v>
      </c>
      <c r="D19" s="88" t="s">
        <v>140</v>
      </c>
      <c r="E19" s="88"/>
      <c r="F19" s="88">
        <v>226</v>
      </c>
      <c r="G19" s="88" t="s">
        <v>312</v>
      </c>
      <c r="H19" s="88" t="s">
        <v>313</v>
      </c>
      <c r="I19" s="88" t="s">
        <v>308</v>
      </c>
      <c r="J19" s="95"/>
      <c r="K19" s="88">
        <v>5.4</v>
      </c>
      <c r="L19" s="88" t="s">
        <v>163</v>
      </c>
      <c r="M19" s="113">
        <v>2.6000000000000002E-2</v>
      </c>
      <c r="N19" s="113">
        <v>1.29E-2</v>
      </c>
      <c r="O19" s="118">
        <v>2827678.23</v>
      </c>
      <c r="P19" s="118">
        <v>108.8</v>
      </c>
      <c r="Q19" s="118">
        <v>0</v>
      </c>
      <c r="R19" s="118">
        <v>3076.51</v>
      </c>
      <c r="S19" s="113">
        <v>7.7000000000000002E-3</v>
      </c>
      <c r="T19" s="113">
        <v>4.0199999999999993E-2</v>
      </c>
      <c r="U19" s="113">
        <v>5.0000000000000001E-3</v>
      </c>
    </row>
    <row r="20" spans="2:21" customFormat="1" ht="15.5">
      <c r="B20" s="59" t="s">
        <v>316</v>
      </c>
      <c r="C20" s="88">
        <v>1138544</v>
      </c>
      <c r="D20" s="88" t="s">
        <v>140</v>
      </c>
      <c r="E20" s="88"/>
      <c r="F20" s="88">
        <v>1357</v>
      </c>
      <c r="G20" s="88" t="s">
        <v>312</v>
      </c>
      <c r="H20" s="88" t="s">
        <v>313</v>
      </c>
      <c r="I20" s="88" t="s">
        <v>308</v>
      </c>
      <c r="J20" s="95"/>
      <c r="K20" s="88">
        <v>6.81</v>
      </c>
      <c r="L20" s="88" t="s">
        <v>163</v>
      </c>
      <c r="M20" s="113">
        <v>3.5000000000000003E-2</v>
      </c>
      <c r="N20" s="113">
        <v>1.3100000000000001E-2</v>
      </c>
      <c r="O20" s="118">
        <v>2928000</v>
      </c>
      <c r="P20" s="118">
        <v>118.6</v>
      </c>
      <c r="Q20" s="118">
        <v>0</v>
      </c>
      <c r="R20" s="118">
        <v>3472.61</v>
      </c>
      <c r="S20" s="113">
        <v>3.7000000000000002E-3</v>
      </c>
      <c r="T20" s="113">
        <v>4.5400000000000003E-2</v>
      </c>
      <c r="U20" s="113">
        <v>5.6999999999999993E-3</v>
      </c>
    </row>
    <row r="21" spans="2:21" customFormat="1" ht="15.5">
      <c r="B21" s="59" t="s">
        <v>317</v>
      </c>
      <c r="C21" s="88">
        <v>7770217</v>
      </c>
      <c r="D21" s="88" t="s">
        <v>140</v>
      </c>
      <c r="E21" s="88"/>
      <c r="F21" s="88">
        <v>777</v>
      </c>
      <c r="G21" s="88" t="s">
        <v>154</v>
      </c>
      <c r="H21" s="88" t="s">
        <v>313</v>
      </c>
      <c r="I21" s="88" t="s">
        <v>308</v>
      </c>
      <c r="J21" s="95"/>
      <c r="K21" s="88">
        <v>3.99</v>
      </c>
      <c r="L21" s="88" t="s">
        <v>163</v>
      </c>
      <c r="M21" s="113">
        <v>0.05</v>
      </c>
      <c r="N21" s="113">
        <v>7.6E-3</v>
      </c>
      <c r="O21" s="118">
        <v>2836980</v>
      </c>
      <c r="P21" s="118">
        <v>117.75</v>
      </c>
      <c r="Q21" s="118">
        <v>0</v>
      </c>
      <c r="R21" s="118">
        <v>3340.54</v>
      </c>
      <c r="S21" s="113">
        <v>3.0999999999999999E-3</v>
      </c>
      <c r="T21" s="113">
        <v>4.3700000000000003E-2</v>
      </c>
      <c r="U21" s="113">
        <v>5.4000000000000003E-3</v>
      </c>
    </row>
    <row r="22" spans="2:21" customFormat="1" ht="15.5">
      <c r="B22" s="59" t="s">
        <v>318</v>
      </c>
      <c r="C22" s="88">
        <v>1110915</v>
      </c>
      <c r="D22" s="88" t="s">
        <v>140</v>
      </c>
      <c r="E22" s="88"/>
      <c r="F22" s="88">
        <v>1063</v>
      </c>
      <c r="G22" s="88" t="s">
        <v>319</v>
      </c>
      <c r="H22" s="88" t="s">
        <v>320</v>
      </c>
      <c r="I22" s="88" t="s">
        <v>308</v>
      </c>
      <c r="J22" s="95"/>
      <c r="K22" s="88">
        <v>7.14</v>
      </c>
      <c r="L22" s="88" t="s">
        <v>163</v>
      </c>
      <c r="M22" s="113">
        <v>5.1500000000000004E-2</v>
      </c>
      <c r="N22" s="113">
        <v>2.2099999999999998E-2</v>
      </c>
      <c r="O22" s="118">
        <v>1219000</v>
      </c>
      <c r="P22" s="118">
        <v>147.38</v>
      </c>
      <c r="Q22" s="118">
        <v>0</v>
      </c>
      <c r="R22" s="118">
        <v>1796.56</v>
      </c>
      <c r="S22" s="113">
        <v>2.9999999999999997E-4</v>
      </c>
      <c r="T22" s="113">
        <v>2.35E-2</v>
      </c>
      <c r="U22" s="113">
        <v>2.8999999999999998E-3</v>
      </c>
    </row>
    <row r="23" spans="2:21" customFormat="1" ht="15.5">
      <c r="B23" s="59" t="s">
        <v>321</v>
      </c>
      <c r="C23" s="88">
        <v>1134030</v>
      </c>
      <c r="D23" s="88" t="s">
        <v>140</v>
      </c>
      <c r="E23" s="88"/>
      <c r="F23" s="88">
        <v>1367</v>
      </c>
      <c r="G23" s="88" t="s">
        <v>322</v>
      </c>
      <c r="H23" s="88" t="s">
        <v>320</v>
      </c>
      <c r="I23" s="88" t="s">
        <v>308</v>
      </c>
      <c r="J23" s="95"/>
      <c r="K23" s="88">
        <v>5.2</v>
      </c>
      <c r="L23" s="88" t="s">
        <v>163</v>
      </c>
      <c r="M23" s="113">
        <v>2.4E-2</v>
      </c>
      <c r="N23" s="113">
        <v>9.0000000000000011E-3</v>
      </c>
      <c r="O23" s="118">
        <v>1750000</v>
      </c>
      <c r="P23" s="118">
        <v>107.93</v>
      </c>
      <c r="Q23" s="118">
        <v>0</v>
      </c>
      <c r="R23" s="118">
        <v>1888.77</v>
      </c>
      <c r="S23" s="113">
        <v>5.8999999999999999E-3</v>
      </c>
      <c r="T23" s="113">
        <v>2.4700000000000003E-2</v>
      </c>
      <c r="U23" s="113">
        <v>3.0999999999999999E-3</v>
      </c>
    </row>
    <row r="24" spans="2:21" customFormat="1" ht="15.5">
      <c r="B24" s="59" t="s">
        <v>323</v>
      </c>
      <c r="C24" s="88">
        <v>1134048</v>
      </c>
      <c r="D24" s="88" t="s">
        <v>140</v>
      </c>
      <c r="E24" s="88"/>
      <c r="F24" s="88">
        <v>1367</v>
      </c>
      <c r="G24" s="88" t="s">
        <v>322</v>
      </c>
      <c r="H24" s="88" t="s">
        <v>320</v>
      </c>
      <c r="I24" s="88" t="s">
        <v>308</v>
      </c>
      <c r="J24" s="95"/>
      <c r="K24" s="88">
        <v>6.08</v>
      </c>
      <c r="L24" s="88" t="s">
        <v>163</v>
      </c>
      <c r="M24" s="113">
        <v>2.4E-2</v>
      </c>
      <c r="N24" s="113">
        <v>1.1299999999999999E-2</v>
      </c>
      <c r="O24" s="118">
        <v>1750000</v>
      </c>
      <c r="P24" s="118">
        <v>107.83</v>
      </c>
      <c r="Q24" s="118">
        <v>0</v>
      </c>
      <c r="R24" s="118">
        <v>1887.03</v>
      </c>
      <c r="S24" s="113">
        <v>5.8999999999999999E-3</v>
      </c>
      <c r="T24" s="113">
        <v>2.4700000000000003E-2</v>
      </c>
      <c r="U24" s="113">
        <v>3.0999999999999999E-3</v>
      </c>
    </row>
    <row r="25" spans="2:21" customFormat="1" ht="15.5">
      <c r="B25" s="59" t="s">
        <v>324</v>
      </c>
      <c r="C25" s="88">
        <v>6950083</v>
      </c>
      <c r="D25" s="88" t="s">
        <v>140</v>
      </c>
      <c r="E25" s="88"/>
      <c r="F25" s="88">
        <v>695</v>
      </c>
      <c r="G25" s="88" t="s">
        <v>306</v>
      </c>
      <c r="H25" s="88" t="s">
        <v>320</v>
      </c>
      <c r="I25" s="88" t="s">
        <v>308</v>
      </c>
      <c r="J25" s="95"/>
      <c r="K25" s="88">
        <v>1.47</v>
      </c>
      <c r="L25" s="88" t="s">
        <v>163</v>
      </c>
      <c r="M25" s="113">
        <v>4.4999999999999998E-2</v>
      </c>
      <c r="N25" s="113">
        <v>1.7399999999999999E-2</v>
      </c>
      <c r="O25" s="118">
        <v>646520</v>
      </c>
      <c r="P25" s="118">
        <v>125.38</v>
      </c>
      <c r="Q25" s="118">
        <v>8.7609999999999992</v>
      </c>
      <c r="R25" s="118">
        <v>819.37</v>
      </c>
      <c r="S25" s="113">
        <v>4.0000000000000002E-4</v>
      </c>
      <c r="T25" s="113">
        <v>1.0700000000000001E-2</v>
      </c>
      <c r="U25" s="113">
        <v>1.2999999999999999E-3</v>
      </c>
    </row>
    <row r="26" spans="2:21" customFormat="1" ht="15.5">
      <c r="B26" s="59" t="s">
        <v>325</v>
      </c>
      <c r="C26" s="88">
        <v>3230224</v>
      </c>
      <c r="D26" s="88" t="s">
        <v>140</v>
      </c>
      <c r="E26" s="88"/>
      <c r="F26" s="88">
        <v>323</v>
      </c>
      <c r="G26" s="88" t="s">
        <v>312</v>
      </c>
      <c r="H26" s="88" t="s">
        <v>320</v>
      </c>
      <c r="I26" s="88" t="s">
        <v>308</v>
      </c>
      <c r="J26" s="95"/>
      <c r="K26" s="88">
        <v>1.62</v>
      </c>
      <c r="L26" s="88" t="s">
        <v>163</v>
      </c>
      <c r="M26" s="113">
        <v>5.8499999999999996E-2</v>
      </c>
      <c r="N26" s="113">
        <v>1.6200000000000003E-2</v>
      </c>
      <c r="O26" s="118">
        <v>479344.52</v>
      </c>
      <c r="P26" s="118">
        <v>116.23</v>
      </c>
      <c r="Q26" s="118">
        <v>0</v>
      </c>
      <c r="R26" s="118">
        <v>557.14</v>
      </c>
      <c r="S26" s="113">
        <v>7.000000000000001E-4</v>
      </c>
      <c r="T26" s="113">
        <v>7.3000000000000001E-3</v>
      </c>
      <c r="U26" s="113">
        <v>8.9999999999999998E-4</v>
      </c>
    </row>
    <row r="27" spans="2:21" customFormat="1" ht="15.5">
      <c r="B27" s="59" t="s">
        <v>326</v>
      </c>
      <c r="C27" s="88">
        <v>1142595</v>
      </c>
      <c r="D27" s="88" t="s">
        <v>140</v>
      </c>
      <c r="E27" s="88"/>
      <c r="F27" s="88">
        <v>1363</v>
      </c>
      <c r="G27" s="88" t="s">
        <v>327</v>
      </c>
      <c r="H27" s="88" t="s">
        <v>320</v>
      </c>
      <c r="I27" s="88" t="s">
        <v>308</v>
      </c>
      <c r="J27" s="95"/>
      <c r="K27" s="88">
        <v>5.23</v>
      </c>
      <c r="L27" s="88" t="s">
        <v>163</v>
      </c>
      <c r="M27" s="113">
        <v>1.23E-2</v>
      </c>
      <c r="N27" s="113">
        <v>1.3600000000000001E-2</v>
      </c>
      <c r="O27" s="118">
        <v>3350000</v>
      </c>
      <c r="P27" s="118">
        <v>99.95</v>
      </c>
      <c r="Q27" s="118">
        <v>0</v>
      </c>
      <c r="R27" s="118">
        <v>3348.33</v>
      </c>
      <c r="S27" s="113">
        <v>1.9E-3</v>
      </c>
      <c r="T27" s="113">
        <v>4.3799999999999999E-2</v>
      </c>
      <c r="U27" s="113">
        <v>5.5000000000000005E-3</v>
      </c>
    </row>
    <row r="28" spans="2:21" customFormat="1" ht="15.5">
      <c r="B28" s="59" t="s">
        <v>328</v>
      </c>
      <c r="C28" s="88">
        <v>1130467</v>
      </c>
      <c r="D28" s="88" t="s">
        <v>140</v>
      </c>
      <c r="E28" s="88"/>
      <c r="F28" s="88">
        <v>1349</v>
      </c>
      <c r="G28" s="88" t="s">
        <v>312</v>
      </c>
      <c r="H28" s="88" t="s">
        <v>329</v>
      </c>
      <c r="I28" s="88" t="s">
        <v>308</v>
      </c>
      <c r="J28" s="95"/>
      <c r="K28" s="88">
        <v>2.19</v>
      </c>
      <c r="L28" s="88" t="s">
        <v>163</v>
      </c>
      <c r="M28" s="113">
        <v>3.3000000000000002E-2</v>
      </c>
      <c r="N28" s="113">
        <v>3.3099999999999997E-2</v>
      </c>
      <c r="O28" s="118">
        <v>1959975.39</v>
      </c>
      <c r="P28" s="118">
        <v>100</v>
      </c>
      <c r="Q28" s="118">
        <v>0</v>
      </c>
      <c r="R28" s="118">
        <v>1959.98</v>
      </c>
      <c r="S28" s="113">
        <v>3.9000000000000003E-3</v>
      </c>
      <c r="T28" s="113">
        <v>2.5600000000000001E-2</v>
      </c>
      <c r="U28" s="113">
        <v>3.2000000000000002E-3</v>
      </c>
    </row>
    <row r="29" spans="2:21" customFormat="1" ht="15.5">
      <c r="B29" s="59" t="s">
        <v>330</v>
      </c>
      <c r="C29" s="88">
        <v>2510204</v>
      </c>
      <c r="D29" s="88" t="s">
        <v>140</v>
      </c>
      <c r="E29" s="88"/>
      <c r="F29" s="88">
        <v>251</v>
      </c>
      <c r="G29" s="88" t="s">
        <v>312</v>
      </c>
      <c r="H29" s="88" t="s">
        <v>331</v>
      </c>
      <c r="I29" s="88" t="s">
        <v>308</v>
      </c>
      <c r="J29" s="95"/>
      <c r="K29" s="88">
        <v>4</v>
      </c>
      <c r="L29" s="88" t="s">
        <v>163</v>
      </c>
      <c r="M29" s="113">
        <v>3.0600000000000002E-2</v>
      </c>
      <c r="N29" s="113">
        <v>2.2000000000000002E-2</v>
      </c>
      <c r="O29" s="118">
        <v>2915938.26</v>
      </c>
      <c r="P29" s="118">
        <v>104.31</v>
      </c>
      <c r="Q29" s="118">
        <v>44.969000000000001</v>
      </c>
      <c r="R29" s="118">
        <v>3086.58</v>
      </c>
      <c r="S29" s="113">
        <v>6.0000000000000001E-3</v>
      </c>
      <c r="T29" s="113">
        <v>4.0399999999999998E-2</v>
      </c>
      <c r="U29" s="113">
        <v>5.0000000000000001E-3</v>
      </c>
    </row>
    <row r="30" spans="2:21" customFormat="1" ht="15.5">
      <c r="B30" s="59" t="s">
        <v>332</v>
      </c>
      <c r="C30" s="88">
        <v>6910095</v>
      </c>
      <c r="D30" s="88" t="s">
        <v>140</v>
      </c>
      <c r="E30" s="88"/>
      <c r="F30" s="88">
        <v>691</v>
      </c>
      <c r="G30" s="88" t="s">
        <v>306</v>
      </c>
      <c r="H30" s="88" t="s">
        <v>331</v>
      </c>
      <c r="I30" s="88" t="s">
        <v>308</v>
      </c>
      <c r="J30" s="95"/>
      <c r="K30" s="88">
        <v>1.46</v>
      </c>
      <c r="L30" s="88" t="s">
        <v>163</v>
      </c>
      <c r="M30" s="113">
        <v>0</v>
      </c>
      <c r="N30" s="113">
        <v>1.78E-2</v>
      </c>
      <c r="O30" s="118">
        <v>1930685</v>
      </c>
      <c r="P30" s="118">
        <v>126.61</v>
      </c>
      <c r="Q30" s="118">
        <v>29.709</v>
      </c>
      <c r="R30" s="118">
        <v>2474.15</v>
      </c>
      <c r="S30" s="113">
        <v>1.7000000000000001E-3</v>
      </c>
      <c r="T30" s="113">
        <v>3.2300000000000002E-2</v>
      </c>
      <c r="U30" s="113">
        <v>4.0000000000000001E-3</v>
      </c>
    </row>
    <row r="31" spans="2:21" customFormat="1" ht="15.5">
      <c r="B31" s="59" t="s">
        <v>333</v>
      </c>
      <c r="C31" s="88">
        <v>1130632</v>
      </c>
      <c r="D31" s="88" t="s">
        <v>140</v>
      </c>
      <c r="E31" s="88"/>
      <c r="F31" s="88">
        <v>1450</v>
      </c>
      <c r="G31" s="88" t="s">
        <v>312</v>
      </c>
      <c r="H31" s="88" t="s">
        <v>331</v>
      </c>
      <c r="I31" s="88" t="s">
        <v>308</v>
      </c>
      <c r="J31" s="95"/>
      <c r="K31" s="88">
        <v>2.2799999999999998</v>
      </c>
      <c r="L31" s="88" t="s">
        <v>163</v>
      </c>
      <c r="M31" s="113">
        <v>3.3500000000000002E-2</v>
      </c>
      <c r="N31" s="113">
        <v>2.06E-2</v>
      </c>
      <c r="O31" s="118">
        <v>1954154.73</v>
      </c>
      <c r="P31" s="118">
        <v>103.15</v>
      </c>
      <c r="Q31" s="118">
        <v>0</v>
      </c>
      <c r="R31" s="118">
        <v>2015.71</v>
      </c>
      <c r="S31" s="113">
        <v>6.1999999999999998E-3</v>
      </c>
      <c r="T31" s="113">
        <v>2.64E-2</v>
      </c>
      <c r="U31" s="113">
        <v>3.3E-3</v>
      </c>
    </row>
    <row r="32" spans="2:21" customFormat="1" ht="15.5">
      <c r="B32" s="59" t="s">
        <v>334</v>
      </c>
      <c r="C32" s="88">
        <v>1820208</v>
      </c>
      <c r="D32" s="88" t="s">
        <v>140</v>
      </c>
      <c r="E32" s="88"/>
      <c r="F32" s="88">
        <v>182</v>
      </c>
      <c r="G32" s="88" t="s">
        <v>312</v>
      </c>
      <c r="H32" s="88" t="s">
        <v>335</v>
      </c>
      <c r="I32" s="88" t="s">
        <v>159</v>
      </c>
      <c r="J32" s="95"/>
      <c r="K32" s="88">
        <v>4.7</v>
      </c>
      <c r="L32" s="88" t="s">
        <v>163</v>
      </c>
      <c r="M32" s="113">
        <v>0</v>
      </c>
      <c r="N32" s="113">
        <v>5.5999999999999994E-2</v>
      </c>
      <c r="O32" s="118">
        <v>3065000</v>
      </c>
      <c r="P32" s="118">
        <v>90.15</v>
      </c>
      <c r="Q32" s="118">
        <v>0</v>
      </c>
      <c r="R32" s="118">
        <v>2763.1</v>
      </c>
      <c r="S32" s="113">
        <v>4.5000000000000005E-3</v>
      </c>
      <c r="T32" s="113">
        <v>3.61E-2</v>
      </c>
      <c r="U32" s="113">
        <v>4.5000000000000005E-3</v>
      </c>
    </row>
    <row r="33" spans="2:21" customFormat="1" ht="15.5">
      <c r="B33" s="59" t="s">
        <v>336</v>
      </c>
      <c r="C33" s="88">
        <v>1099944</v>
      </c>
      <c r="D33" s="88" t="s">
        <v>140</v>
      </c>
      <c r="E33" s="88"/>
      <c r="F33" s="88">
        <v>1303</v>
      </c>
      <c r="G33" s="88" t="s">
        <v>312</v>
      </c>
      <c r="H33" s="88">
        <v>0</v>
      </c>
      <c r="I33" s="88" t="s">
        <v>282</v>
      </c>
      <c r="J33" s="95"/>
      <c r="K33" s="88">
        <v>0</v>
      </c>
      <c r="L33" s="88" t="s">
        <v>163</v>
      </c>
      <c r="M33" s="113">
        <v>5.7500000000000002E-2</v>
      </c>
      <c r="N33" s="113">
        <v>0</v>
      </c>
      <c r="O33" s="118">
        <v>1203.6600000000001</v>
      </c>
      <c r="P33" s="118">
        <v>1E-4</v>
      </c>
      <c r="Q33" s="118">
        <v>0</v>
      </c>
      <c r="R33" s="118">
        <v>0</v>
      </c>
      <c r="S33" s="113">
        <v>0</v>
      </c>
      <c r="T33" s="113">
        <v>0</v>
      </c>
      <c r="U33" s="113">
        <v>0</v>
      </c>
    </row>
    <row r="34" spans="2:21" customFormat="1" ht="15.5">
      <c r="B34" s="59" t="s">
        <v>337</v>
      </c>
      <c r="C34" s="88">
        <v>1099951</v>
      </c>
      <c r="D34" s="88" t="s">
        <v>140</v>
      </c>
      <c r="E34" s="88"/>
      <c r="F34" s="88">
        <v>1303</v>
      </c>
      <c r="G34" s="88" t="s">
        <v>312</v>
      </c>
      <c r="H34" s="88">
        <v>0</v>
      </c>
      <c r="I34" s="88" t="s">
        <v>282</v>
      </c>
      <c r="J34" s="95"/>
      <c r="K34" s="88">
        <v>0</v>
      </c>
      <c r="L34" s="88" t="s">
        <v>163</v>
      </c>
      <c r="M34" s="113">
        <v>7.4999999999999997E-2</v>
      </c>
      <c r="N34" s="113">
        <v>0</v>
      </c>
      <c r="O34" s="118">
        <v>11225.8</v>
      </c>
      <c r="P34" s="118">
        <v>1E-4</v>
      </c>
      <c r="Q34" s="118">
        <v>0</v>
      </c>
      <c r="R34" s="118">
        <v>0</v>
      </c>
      <c r="S34" s="113">
        <v>2.9999999999999997E-4</v>
      </c>
      <c r="T34" s="113">
        <v>0</v>
      </c>
      <c r="U34" s="113">
        <v>0</v>
      </c>
    </row>
    <row r="35" spans="2:21" customFormat="1" ht="15.5">
      <c r="B35" s="59" t="s">
        <v>338</v>
      </c>
      <c r="C35" s="88">
        <v>1099969</v>
      </c>
      <c r="D35" s="88" t="s">
        <v>140</v>
      </c>
      <c r="E35" s="88"/>
      <c r="F35" s="88">
        <v>1303</v>
      </c>
      <c r="G35" s="88" t="s">
        <v>312</v>
      </c>
      <c r="H35" s="88">
        <v>0</v>
      </c>
      <c r="I35" s="88" t="s">
        <v>282</v>
      </c>
      <c r="J35" s="95"/>
      <c r="K35" s="88">
        <v>0</v>
      </c>
      <c r="L35" s="88" t="s">
        <v>163</v>
      </c>
      <c r="M35" s="113">
        <v>7.4999999999999997E-2</v>
      </c>
      <c r="N35" s="113">
        <v>0</v>
      </c>
      <c r="O35" s="118">
        <v>12305.97</v>
      </c>
      <c r="P35" s="118">
        <v>1E-4</v>
      </c>
      <c r="Q35" s="118">
        <v>0</v>
      </c>
      <c r="R35" s="118">
        <v>0</v>
      </c>
      <c r="S35" s="113">
        <v>2.0000000000000001E-4</v>
      </c>
      <c r="T35" s="113">
        <v>0</v>
      </c>
      <c r="U35" s="113">
        <v>0</v>
      </c>
    </row>
    <row r="36" spans="2:21" customFormat="1" ht="15.5">
      <c r="B36" s="58" t="s">
        <v>47</v>
      </c>
      <c r="C36" s="86"/>
      <c r="D36" s="86"/>
      <c r="E36" s="86"/>
      <c r="F36" s="86"/>
      <c r="G36" s="86"/>
      <c r="H36" s="86"/>
      <c r="I36" s="86"/>
      <c r="J36" s="92"/>
      <c r="K36" s="86">
        <v>3.54</v>
      </c>
      <c r="L36" s="86"/>
      <c r="M36" s="110"/>
      <c r="N36" s="110">
        <v>2.9900000000000003E-2</v>
      </c>
      <c r="O36" s="89">
        <v>24367569.16</v>
      </c>
      <c r="P36" s="89"/>
      <c r="Q36" s="89">
        <v>39.015999999999998</v>
      </c>
      <c r="R36" s="89">
        <f>SUM(R37:R49)</f>
        <v>24691.9</v>
      </c>
      <c r="S36" s="110"/>
      <c r="T36" s="110"/>
      <c r="U36" s="110">
        <v>4.0300000000000002E-2</v>
      </c>
    </row>
    <row r="37" spans="2:21" customFormat="1" ht="15.5">
      <c r="B37" s="59" t="s">
        <v>339</v>
      </c>
      <c r="C37" s="88">
        <v>1138114</v>
      </c>
      <c r="D37" s="88" t="s">
        <v>140</v>
      </c>
      <c r="E37" s="88"/>
      <c r="F37" s="88">
        <v>1328</v>
      </c>
      <c r="G37" s="88" t="s">
        <v>312</v>
      </c>
      <c r="H37" s="88" t="s">
        <v>313</v>
      </c>
      <c r="I37" s="88" t="s">
        <v>308</v>
      </c>
      <c r="J37" s="95"/>
      <c r="K37" s="88">
        <v>3.24</v>
      </c>
      <c r="L37" s="88" t="s">
        <v>163</v>
      </c>
      <c r="M37" s="113">
        <v>3.39E-2</v>
      </c>
      <c r="N37" s="113">
        <v>1.61E-2</v>
      </c>
      <c r="O37" s="118">
        <v>1947400</v>
      </c>
      <c r="P37" s="118">
        <v>107.47</v>
      </c>
      <c r="Q37" s="118">
        <v>0</v>
      </c>
      <c r="R37" s="118">
        <v>2092.87</v>
      </c>
      <c r="S37" s="113">
        <v>1.8E-3</v>
      </c>
      <c r="T37" s="113">
        <v>2.7400000000000001E-2</v>
      </c>
      <c r="U37" s="113">
        <v>3.4000000000000002E-3</v>
      </c>
    </row>
    <row r="38" spans="2:21">
      <c r="B38" s="59" t="s">
        <v>340</v>
      </c>
      <c r="C38" s="88">
        <v>4160149</v>
      </c>
      <c r="D38" s="88" t="s">
        <v>140</v>
      </c>
      <c r="E38" s="88"/>
      <c r="F38" s="88">
        <v>416</v>
      </c>
      <c r="G38" s="88" t="s">
        <v>312</v>
      </c>
      <c r="H38" s="88" t="s">
        <v>313</v>
      </c>
      <c r="I38" s="88" t="s">
        <v>308</v>
      </c>
      <c r="J38" s="95"/>
      <c r="K38" s="88">
        <v>1.95</v>
      </c>
      <c r="L38" s="88" t="s">
        <v>163</v>
      </c>
      <c r="M38" s="113">
        <v>4.5999999999999999E-2</v>
      </c>
      <c r="N38" s="113">
        <v>1.1299999999999999E-2</v>
      </c>
      <c r="O38" s="118">
        <v>2609600</v>
      </c>
      <c r="P38" s="118">
        <v>106.83</v>
      </c>
      <c r="Q38" s="118">
        <v>0</v>
      </c>
      <c r="R38" s="118">
        <v>2787.84</v>
      </c>
      <c r="S38" s="113">
        <v>1.2699999999999999E-2</v>
      </c>
      <c r="T38" s="113">
        <v>3.6499999999999998E-2</v>
      </c>
      <c r="U38" s="113">
        <v>4.5000000000000005E-3</v>
      </c>
    </row>
    <row r="39" spans="2:21">
      <c r="B39" s="59" t="s">
        <v>341</v>
      </c>
      <c r="C39" s="88">
        <v>1137033</v>
      </c>
      <c r="D39" s="88" t="s">
        <v>140</v>
      </c>
      <c r="E39" s="88"/>
      <c r="F39" s="88">
        <v>1597</v>
      </c>
      <c r="G39" s="88" t="s">
        <v>322</v>
      </c>
      <c r="H39" s="88" t="s">
        <v>342</v>
      </c>
      <c r="I39" s="88" t="s">
        <v>159</v>
      </c>
      <c r="J39" s="95"/>
      <c r="K39" s="88">
        <v>2.65</v>
      </c>
      <c r="L39" s="88" t="s">
        <v>163</v>
      </c>
      <c r="M39" s="113">
        <v>3.39E-2</v>
      </c>
      <c r="N39" s="113">
        <v>2.2000000000000002E-2</v>
      </c>
      <c r="O39" s="118">
        <v>1910000</v>
      </c>
      <c r="P39" s="118">
        <v>104</v>
      </c>
      <c r="Q39" s="118">
        <v>0</v>
      </c>
      <c r="R39" s="118">
        <v>1986.4</v>
      </c>
      <c r="S39" s="113">
        <v>2.7000000000000001E-3</v>
      </c>
      <c r="T39" s="113">
        <v>2.6000000000000002E-2</v>
      </c>
      <c r="U39" s="113">
        <v>3.2000000000000002E-3</v>
      </c>
    </row>
    <row r="40" spans="2:21">
      <c r="B40" s="59" t="s">
        <v>343</v>
      </c>
      <c r="C40" s="88">
        <v>3230240</v>
      </c>
      <c r="D40" s="88" t="s">
        <v>140</v>
      </c>
      <c r="E40" s="88"/>
      <c r="F40" s="88">
        <v>323</v>
      </c>
      <c r="G40" s="88" t="s">
        <v>312</v>
      </c>
      <c r="H40" s="88" t="s">
        <v>320</v>
      </c>
      <c r="I40" s="88" t="s">
        <v>308</v>
      </c>
      <c r="J40" s="95"/>
      <c r="K40" s="88">
        <v>3.84</v>
      </c>
      <c r="L40" s="88" t="s">
        <v>163</v>
      </c>
      <c r="M40" s="113">
        <v>2.3E-2</v>
      </c>
      <c r="N40" s="113">
        <v>0.03</v>
      </c>
      <c r="O40" s="118">
        <v>1817460.85</v>
      </c>
      <c r="P40" s="118">
        <v>102</v>
      </c>
      <c r="Q40" s="118">
        <v>0</v>
      </c>
      <c r="R40" s="118">
        <v>1853.81</v>
      </c>
      <c r="S40" s="113">
        <v>1.8E-3</v>
      </c>
      <c r="T40" s="113">
        <v>2.4199999999999999E-2</v>
      </c>
      <c r="U40" s="113">
        <v>3.0000000000000001E-3</v>
      </c>
    </row>
    <row r="41" spans="2:21">
      <c r="B41" s="59" t="s">
        <v>344</v>
      </c>
      <c r="C41" s="88">
        <v>1135920</v>
      </c>
      <c r="D41" s="88" t="s">
        <v>140</v>
      </c>
      <c r="E41" s="88"/>
      <c r="F41" s="88">
        <v>1431</v>
      </c>
      <c r="G41" s="88" t="s">
        <v>322</v>
      </c>
      <c r="H41" s="88" t="s">
        <v>345</v>
      </c>
      <c r="I41" s="88" t="s">
        <v>159</v>
      </c>
      <c r="J41" s="95"/>
      <c r="K41" s="88">
        <v>3.75</v>
      </c>
      <c r="L41" s="88" t="s">
        <v>163</v>
      </c>
      <c r="M41" s="113">
        <v>4.0999999999999995E-2</v>
      </c>
      <c r="N41" s="113">
        <v>1.3100000000000001E-2</v>
      </c>
      <c r="O41" s="118">
        <v>1903200</v>
      </c>
      <c r="P41" s="118">
        <v>110.86</v>
      </c>
      <c r="Q41" s="118">
        <v>39.015999999999998</v>
      </c>
      <c r="R41" s="118">
        <v>2148.9</v>
      </c>
      <c r="S41" s="113">
        <v>6.3E-3</v>
      </c>
      <c r="T41" s="113">
        <v>2.81E-2</v>
      </c>
      <c r="U41" s="113">
        <v>3.4999999999999996E-3</v>
      </c>
    </row>
    <row r="42" spans="2:21">
      <c r="B42" s="59" t="s">
        <v>346</v>
      </c>
      <c r="C42" s="88">
        <v>1133529</v>
      </c>
      <c r="D42" s="88" t="s">
        <v>140</v>
      </c>
      <c r="E42" s="88"/>
      <c r="F42" s="88">
        <v>1527</v>
      </c>
      <c r="G42" s="88" t="s">
        <v>322</v>
      </c>
      <c r="H42" s="88" t="s">
        <v>345</v>
      </c>
      <c r="I42" s="88" t="s">
        <v>159</v>
      </c>
      <c r="J42" s="95"/>
      <c r="K42" s="88">
        <v>3.34</v>
      </c>
      <c r="L42" s="88" t="s">
        <v>163</v>
      </c>
      <c r="M42" s="113">
        <v>3.85E-2</v>
      </c>
      <c r="N42" s="113">
        <v>1.7000000000000001E-2</v>
      </c>
      <c r="O42" s="118">
        <v>1896200</v>
      </c>
      <c r="P42" s="118">
        <v>109.07</v>
      </c>
      <c r="Q42" s="118">
        <v>0</v>
      </c>
      <c r="R42" s="118">
        <v>2068.19</v>
      </c>
      <c r="S42" s="113">
        <v>4.7999999999999996E-3</v>
      </c>
      <c r="T42" s="113">
        <v>2.7000000000000003E-2</v>
      </c>
      <c r="U42" s="113">
        <v>3.4000000000000002E-3</v>
      </c>
    </row>
    <row r="43" spans="2:21">
      <c r="B43" s="59" t="s">
        <v>347</v>
      </c>
      <c r="C43" s="88">
        <v>7390149</v>
      </c>
      <c r="D43" s="88" t="s">
        <v>140</v>
      </c>
      <c r="E43" s="88"/>
      <c r="F43" s="88">
        <v>739</v>
      </c>
      <c r="G43" s="88" t="s">
        <v>348</v>
      </c>
      <c r="H43" s="88" t="s">
        <v>329</v>
      </c>
      <c r="I43" s="88" t="s">
        <v>308</v>
      </c>
      <c r="J43" s="95"/>
      <c r="K43" s="88">
        <v>3.33</v>
      </c>
      <c r="L43" s="88" t="s">
        <v>163</v>
      </c>
      <c r="M43" s="113">
        <v>3.7499999999999999E-2</v>
      </c>
      <c r="N43" s="113">
        <v>1.6299999999999999E-2</v>
      </c>
      <c r="O43" s="118">
        <v>920000.6</v>
      </c>
      <c r="P43" s="118">
        <v>107.15</v>
      </c>
      <c r="Q43" s="118">
        <v>0</v>
      </c>
      <c r="R43" s="118">
        <v>985.78</v>
      </c>
      <c r="S43" s="113">
        <v>2.3E-3</v>
      </c>
      <c r="T43" s="113">
        <v>1.29E-2</v>
      </c>
      <c r="U43" s="113">
        <v>1.6000000000000001E-3</v>
      </c>
    </row>
    <row r="44" spans="2:21">
      <c r="B44" s="59" t="s">
        <v>349</v>
      </c>
      <c r="C44" s="88">
        <v>1141647</v>
      </c>
      <c r="D44" s="88" t="s">
        <v>140</v>
      </c>
      <c r="E44" s="88"/>
      <c r="F44" s="88">
        <v>2072</v>
      </c>
      <c r="G44" s="88" t="s">
        <v>154</v>
      </c>
      <c r="H44" s="88" t="s">
        <v>329</v>
      </c>
      <c r="I44" s="88" t="s">
        <v>308</v>
      </c>
      <c r="J44" s="95"/>
      <c r="K44" s="88">
        <v>0</v>
      </c>
      <c r="L44" s="88" t="s">
        <v>163</v>
      </c>
      <c r="M44" s="113">
        <v>0.04</v>
      </c>
      <c r="N44" s="113">
        <v>7.4700000000000003E-2</v>
      </c>
      <c r="O44" s="118">
        <v>-0.01</v>
      </c>
      <c r="P44" s="118">
        <v>94.75</v>
      </c>
      <c r="Q44" s="118">
        <v>0</v>
      </c>
      <c r="R44" s="118">
        <v>0</v>
      </c>
      <c r="S44" s="113">
        <v>0</v>
      </c>
      <c r="T44" s="113">
        <v>0</v>
      </c>
      <c r="U44" s="113">
        <v>0</v>
      </c>
    </row>
    <row r="45" spans="2:21">
      <c r="B45" s="59" t="s">
        <v>350</v>
      </c>
      <c r="C45" s="88">
        <v>1157783</v>
      </c>
      <c r="D45" s="88" t="s">
        <v>140</v>
      </c>
      <c r="E45" s="88"/>
      <c r="F45" s="88">
        <v>1448</v>
      </c>
      <c r="G45" s="88" t="s">
        <v>351</v>
      </c>
      <c r="H45" s="88" t="s">
        <v>331</v>
      </c>
      <c r="I45" s="88" t="s">
        <v>308</v>
      </c>
      <c r="J45" s="95"/>
      <c r="K45" s="88">
        <v>3.16</v>
      </c>
      <c r="L45" s="88" t="s">
        <v>163</v>
      </c>
      <c r="M45" s="113">
        <v>3.4200000000000001E-2</v>
      </c>
      <c r="N45" s="113">
        <v>3.7999999999999999E-2</v>
      </c>
      <c r="O45" s="118">
        <v>3246000</v>
      </c>
      <c r="P45" s="118">
        <v>100.33</v>
      </c>
      <c r="Q45" s="118">
        <v>0</v>
      </c>
      <c r="R45" s="118">
        <v>3256.71</v>
      </c>
      <c r="S45" s="113">
        <v>8.6999999999999994E-3</v>
      </c>
      <c r="T45" s="113">
        <v>4.2599999999999999E-2</v>
      </c>
      <c r="U45" s="113">
        <v>5.3E-3</v>
      </c>
    </row>
    <row r="46" spans="2:21">
      <c r="B46" s="59" t="s">
        <v>352</v>
      </c>
      <c r="C46" s="88">
        <v>2590388</v>
      </c>
      <c r="D46" s="88" t="s">
        <v>140</v>
      </c>
      <c r="E46" s="88"/>
      <c r="F46" s="88">
        <v>259</v>
      </c>
      <c r="G46" s="88" t="s">
        <v>327</v>
      </c>
      <c r="H46" s="88" t="s">
        <v>331</v>
      </c>
      <c r="I46" s="88" t="s">
        <v>308</v>
      </c>
      <c r="J46" s="95"/>
      <c r="K46" s="88">
        <v>0</v>
      </c>
      <c r="L46" s="88" t="s">
        <v>163</v>
      </c>
      <c r="M46" s="113">
        <v>5.9000000000000004E-2</v>
      </c>
      <c r="N46" s="113">
        <v>0.06</v>
      </c>
      <c r="O46" s="118">
        <v>0.11</v>
      </c>
      <c r="P46" s="118">
        <v>99.99</v>
      </c>
      <c r="Q46" s="118">
        <v>0</v>
      </c>
      <c r="R46" s="118">
        <v>0</v>
      </c>
      <c r="S46" s="113">
        <v>0</v>
      </c>
      <c r="T46" s="113">
        <v>0</v>
      </c>
      <c r="U46" s="113">
        <v>0</v>
      </c>
    </row>
    <row r="47" spans="2:21">
      <c r="B47" s="59" t="s">
        <v>353</v>
      </c>
      <c r="C47" s="88">
        <v>1139476</v>
      </c>
      <c r="D47" s="88" t="s">
        <v>140</v>
      </c>
      <c r="E47" s="88"/>
      <c r="F47" s="88">
        <v>1515</v>
      </c>
      <c r="G47" s="88" t="s">
        <v>312</v>
      </c>
      <c r="H47" s="88" t="s">
        <v>354</v>
      </c>
      <c r="I47" s="88" t="s">
        <v>159</v>
      </c>
      <c r="J47" s="95"/>
      <c r="K47" s="88">
        <v>2.17</v>
      </c>
      <c r="L47" s="88" t="s">
        <v>163</v>
      </c>
      <c r="M47" s="113">
        <v>3.85E-2</v>
      </c>
      <c r="N47" s="113">
        <v>3.3799999999999997E-2</v>
      </c>
      <c r="O47" s="118">
        <v>2687547</v>
      </c>
      <c r="P47" s="118">
        <v>101.06</v>
      </c>
      <c r="Q47" s="118">
        <v>0</v>
      </c>
      <c r="R47" s="118">
        <v>2716.04</v>
      </c>
      <c r="S47" s="113">
        <v>1.43E-2</v>
      </c>
      <c r="T47" s="113">
        <v>3.5499999999999997E-2</v>
      </c>
      <c r="U47" s="113">
        <v>4.4000000000000003E-3</v>
      </c>
    </row>
    <row r="48" spans="2:21">
      <c r="B48" s="59" t="s">
        <v>355</v>
      </c>
      <c r="C48" s="88">
        <v>6990212</v>
      </c>
      <c r="D48" s="88" t="s">
        <v>140</v>
      </c>
      <c r="E48" s="88"/>
      <c r="F48" s="88">
        <v>699</v>
      </c>
      <c r="G48" s="88" t="s">
        <v>312</v>
      </c>
      <c r="H48" s="88" t="s">
        <v>354</v>
      </c>
      <c r="I48" s="88" t="s">
        <v>159</v>
      </c>
      <c r="J48" s="95"/>
      <c r="K48" s="88">
        <v>5.89</v>
      </c>
      <c r="L48" s="88" t="s">
        <v>163</v>
      </c>
      <c r="M48" s="113">
        <v>3.95E-2</v>
      </c>
      <c r="N48" s="113">
        <v>5.5199999999999999E-2</v>
      </c>
      <c r="O48" s="118">
        <v>2160160.61</v>
      </c>
      <c r="P48" s="118">
        <v>91.7</v>
      </c>
      <c r="Q48" s="118">
        <v>0</v>
      </c>
      <c r="R48" s="118">
        <v>1980.87</v>
      </c>
      <c r="S48" s="113">
        <v>1.2999999999999999E-3</v>
      </c>
      <c r="T48" s="113">
        <v>2.5899999999999999E-2</v>
      </c>
      <c r="U48" s="113">
        <v>3.2000000000000002E-3</v>
      </c>
    </row>
    <row r="49" spans="2:21">
      <c r="B49" s="59" t="s">
        <v>356</v>
      </c>
      <c r="C49" s="88">
        <v>1160878</v>
      </c>
      <c r="D49" s="88" t="s">
        <v>140</v>
      </c>
      <c r="E49" s="88"/>
      <c r="F49" s="88">
        <v>1172</v>
      </c>
      <c r="G49" s="88" t="s">
        <v>312</v>
      </c>
      <c r="H49" s="88" t="s">
        <v>335</v>
      </c>
      <c r="I49" s="88" t="s">
        <v>159</v>
      </c>
      <c r="J49" s="95"/>
      <c r="K49" s="88">
        <v>5.92</v>
      </c>
      <c r="L49" s="88" t="s">
        <v>163</v>
      </c>
      <c r="M49" s="113">
        <v>3.2500000000000001E-2</v>
      </c>
      <c r="N49" s="113">
        <v>6.0400000000000002E-2</v>
      </c>
      <c r="O49" s="118">
        <v>3270000</v>
      </c>
      <c r="P49" s="118">
        <v>86.07</v>
      </c>
      <c r="Q49" s="118">
        <v>0</v>
      </c>
      <c r="R49" s="118">
        <v>2814.49</v>
      </c>
      <c r="S49" s="113">
        <v>1.32E-2</v>
      </c>
      <c r="T49" s="113">
        <v>3.6799999999999999E-2</v>
      </c>
      <c r="U49" s="113">
        <v>4.5999999999999999E-3</v>
      </c>
    </row>
    <row r="50" spans="2:21">
      <c r="B50" s="58" t="s">
        <v>48</v>
      </c>
      <c r="C50" s="86"/>
      <c r="D50" s="86"/>
      <c r="E50" s="86"/>
      <c r="F50" s="86"/>
      <c r="G50" s="86"/>
      <c r="H50" s="86"/>
      <c r="I50" s="86"/>
      <c r="J50" s="92"/>
      <c r="K50" s="86">
        <v>3.2</v>
      </c>
      <c r="L50" s="86"/>
      <c r="M50" s="110"/>
      <c r="N50" s="110">
        <v>5.57E-2</v>
      </c>
      <c r="O50" s="89">
        <v>5511180.0999999996</v>
      </c>
      <c r="P50" s="89"/>
      <c r="Q50" s="89"/>
      <c r="R50" s="89">
        <v>4989.2299999999996</v>
      </c>
      <c r="S50" s="110"/>
      <c r="T50" s="110"/>
      <c r="U50" s="110">
        <v>8.1000000000000013E-3</v>
      </c>
    </row>
    <row r="51" spans="2:21">
      <c r="B51" s="59" t="s">
        <v>274</v>
      </c>
      <c r="C51" s="88"/>
      <c r="D51" s="88"/>
      <c r="E51" s="88"/>
      <c r="F51" s="88"/>
      <c r="G51" s="88"/>
      <c r="H51" s="88"/>
      <c r="I51" s="88"/>
      <c r="J51" s="95"/>
      <c r="K51" s="88"/>
      <c r="L51" s="88"/>
      <c r="M51" s="113"/>
      <c r="N51" s="113"/>
      <c r="O51" s="118"/>
      <c r="P51" s="118"/>
      <c r="Q51" s="118">
        <v>0</v>
      </c>
      <c r="R51" s="118"/>
      <c r="S51" s="113"/>
      <c r="T51" s="113">
        <v>0</v>
      </c>
      <c r="U51" s="113"/>
    </row>
    <row r="52" spans="2:21">
      <c r="B52" s="59" t="s">
        <v>357</v>
      </c>
      <c r="C52" s="88">
        <v>1140417</v>
      </c>
      <c r="D52" s="88" t="s">
        <v>140</v>
      </c>
      <c r="E52" s="88"/>
      <c r="F52" s="88">
        <v>1390</v>
      </c>
      <c r="G52" s="88" t="s">
        <v>358</v>
      </c>
      <c r="H52" s="88" t="s">
        <v>329</v>
      </c>
      <c r="I52" s="88" t="s">
        <v>308</v>
      </c>
      <c r="J52" s="95"/>
      <c r="K52" s="88">
        <v>3.27</v>
      </c>
      <c r="L52" s="88" t="s">
        <v>163</v>
      </c>
      <c r="M52" s="113">
        <v>3.9E-2</v>
      </c>
      <c r="N52" s="113">
        <v>3.9E-2</v>
      </c>
      <c r="O52" s="118">
        <v>3100000</v>
      </c>
      <c r="P52" s="118">
        <v>94.97</v>
      </c>
      <c r="Q52" s="118">
        <v>0</v>
      </c>
      <c r="R52" s="118">
        <v>2944.07</v>
      </c>
      <c r="S52" s="113">
        <v>1.5700000000000002E-2</v>
      </c>
      <c r="T52" s="113">
        <v>3.85E-2</v>
      </c>
      <c r="U52" s="113">
        <v>4.7999999999999996E-3</v>
      </c>
    </row>
    <row r="53" spans="2:21">
      <c r="B53" s="59" t="s">
        <v>359</v>
      </c>
      <c r="C53" s="88">
        <v>6270193</v>
      </c>
      <c r="D53" s="88" t="s">
        <v>140</v>
      </c>
      <c r="E53" s="88"/>
      <c r="F53" s="88">
        <v>627</v>
      </c>
      <c r="G53" s="88" t="s">
        <v>174</v>
      </c>
      <c r="H53" s="88" t="s">
        <v>360</v>
      </c>
      <c r="I53" s="88" t="s">
        <v>159</v>
      </c>
      <c r="J53" s="95"/>
      <c r="K53" s="88">
        <v>3.09</v>
      </c>
      <c r="L53" s="88" t="s">
        <v>163</v>
      </c>
      <c r="M53" s="113">
        <v>3.85E-2</v>
      </c>
      <c r="N53" s="113">
        <v>7.980000000000001E-2</v>
      </c>
      <c r="O53" s="118">
        <v>2411180.1</v>
      </c>
      <c r="P53" s="118">
        <v>84.82</v>
      </c>
      <c r="Q53" s="118">
        <v>0</v>
      </c>
      <c r="R53" s="118">
        <v>2045.16</v>
      </c>
      <c r="S53" s="113">
        <v>6.3E-3</v>
      </c>
      <c r="T53" s="113">
        <v>2.6699999999999998E-2</v>
      </c>
      <c r="U53" s="113">
        <v>3.3E-3</v>
      </c>
    </row>
    <row r="54" spans="2:21">
      <c r="B54" s="58" t="s">
        <v>31</v>
      </c>
      <c r="C54" s="86"/>
      <c r="D54" s="86"/>
      <c r="E54" s="86"/>
      <c r="F54" s="86"/>
      <c r="G54" s="86"/>
      <c r="H54" s="86"/>
      <c r="I54" s="86"/>
      <c r="J54" s="92"/>
      <c r="K54" s="86"/>
      <c r="L54" s="86"/>
      <c r="M54" s="110"/>
      <c r="N54" s="110"/>
      <c r="O54" s="89"/>
      <c r="P54" s="89"/>
      <c r="Q54" s="89"/>
      <c r="R54" s="89"/>
      <c r="S54" s="110"/>
      <c r="T54" s="110"/>
      <c r="U54" s="110"/>
    </row>
    <row r="55" spans="2:21">
      <c r="B55" s="59" t="s">
        <v>274</v>
      </c>
      <c r="C55" s="88"/>
      <c r="D55" s="88"/>
      <c r="E55" s="88"/>
      <c r="F55" s="88"/>
      <c r="G55" s="88"/>
      <c r="H55" s="88"/>
      <c r="I55" s="88"/>
      <c r="J55" s="95"/>
      <c r="K55" s="88"/>
      <c r="L55" s="88"/>
      <c r="M55" s="113"/>
      <c r="N55" s="113"/>
      <c r="O55" s="118"/>
      <c r="P55" s="118"/>
      <c r="Q55" s="118">
        <v>0</v>
      </c>
      <c r="R55" s="118"/>
      <c r="S55" s="113"/>
      <c r="T55" s="113">
        <v>0</v>
      </c>
      <c r="U55" s="113"/>
    </row>
    <row r="56" spans="2:21">
      <c r="B56" s="58" t="s">
        <v>230</v>
      </c>
      <c r="C56" s="86"/>
      <c r="D56" s="86"/>
      <c r="E56" s="86"/>
      <c r="F56" s="86"/>
      <c r="G56" s="86"/>
      <c r="H56" s="86"/>
      <c r="I56" s="86"/>
      <c r="J56" s="92"/>
      <c r="K56" s="86"/>
      <c r="L56" s="86"/>
      <c r="M56" s="110"/>
      <c r="N56" s="110"/>
      <c r="O56" s="89"/>
      <c r="P56" s="89"/>
      <c r="Q56" s="89"/>
      <c r="R56" s="89"/>
      <c r="S56" s="110"/>
      <c r="T56" s="110"/>
      <c r="U56" s="110"/>
    </row>
    <row r="57" spans="2:21">
      <c r="B57" s="58" t="s">
        <v>77</v>
      </c>
      <c r="C57" s="86"/>
      <c r="D57" s="86"/>
      <c r="E57" s="86"/>
      <c r="F57" s="86"/>
      <c r="G57" s="86"/>
      <c r="H57" s="86"/>
      <c r="I57" s="86"/>
      <c r="J57" s="92"/>
      <c r="K57" s="86"/>
      <c r="L57" s="86"/>
      <c r="M57" s="110"/>
      <c r="N57" s="110"/>
      <c r="O57" s="89"/>
      <c r="P57" s="89"/>
      <c r="Q57" s="89"/>
      <c r="R57" s="89"/>
      <c r="S57" s="110"/>
      <c r="T57" s="110"/>
      <c r="U57" s="110"/>
    </row>
    <row r="58" spans="2:21">
      <c r="B58" s="59" t="s">
        <v>274</v>
      </c>
      <c r="C58" s="88"/>
      <c r="D58" s="88"/>
      <c r="E58" s="88"/>
      <c r="F58" s="88"/>
      <c r="G58" s="88"/>
      <c r="H58" s="88"/>
      <c r="I58" s="88"/>
      <c r="J58" s="95"/>
      <c r="K58" s="88"/>
      <c r="L58" s="88"/>
      <c r="M58" s="113"/>
      <c r="N58" s="113"/>
      <c r="O58" s="118"/>
      <c r="P58" s="118"/>
      <c r="Q58" s="118">
        <v>0</v>
      </c>
      <c r="R58" s="118"/>
      <c r="S58" s="113"/>
      <c r="T58" s="113">
        <v>0</v>
      </c>
      <c r="U58" s="113"/>
    </row>
    <row r="59" spans="2:21">
      <c r="B59" s="58" t="s">
        <v>76</v>
      </c>
      <c r="C59" s="86"/>
      <c r="D59" s="86"/>
      <c r="E59" s="86"/>
      <c r="F59" s="86"/>
      <c r="G59" s="86"/>
      <c r="H59" s="86"/>
      <c r="I59" s="86"/>
      <c r="J59" s="92"/>
      <c r="K59" s="86"/>
      <c r="L59" s="86"/>
      <c r="M59" s="110"/>
      <c r="N59" s="110"/>
      <c r="O59" s="89"/>
      <c r="P59" s="89"/>
      <c r="Q59" s="89"/>
      <c r="R59" s="89"/>
      <c r="S59" s="110"/>
      <c r="T59" s="110"/>
      <c r="U59" s="110"/>
    </row>
    <row r="60" spans="2:21">
      <c r="B60" s="117" t="s">
        <v>274</v>
      </c>
      <c r="C60" s="88"/>
      <c r="D60" s="88"/>
      <c r="E60" s="88"/>
      <c r="F60" s="88"/>
      <c r="G60" s="88"/>
      <c r="H60" s="88"/>
      <c r="I60" s="88"/>
      <c r="J60" s="95"/>
      <c r="K60" s="88"/>
      <c r="L60" s="88"/>
      <c r="M60" s="113"/>
      <c r="N60" s="113"/>
      <c r="O60" s="118"/>
      <c r="P60" s="118"/>
      <c r="Q60" s="118">
        <v>0</v>
      </c>
      <c r="R60" s="118"/>
      <c r="S60" s="113"/>
      <c r="T60" s="113">
        <v>0</v>
      </c>
      <c r="U60" s="113"/>
    </row>
    <row r="61" spans="2:21">
      <c r="B61" s="115" t="s">
        <v>248</v>
      </c>
      <c r="C61" s="1"/>
      <c r="D61" s="1"/>
      <c r="E61" s="1"/>
      <c r="F61" s="1"/>
    </row>
    <row r="62" spans="2:21">
      <c r="B62" s="115" t="s">
        <v>131</v>
      </c>
      <c r="C62" s="1"/>
      <c r="D62" s="1"/>
      <c r="E62" s="1"/>
      <c r="F62" s="1"/>
    </row>
    <row r="63" spans="2:21">
      <c r="B63" s="115" t="s">
        <v>244</v>
      </c>
      <c r="C63" s="1"/>
      <c r="D63" s="1"/>
      <c r="E63" s="1"/>
      <c r="F63" s="1"/>
    </row>
    <row r="64" spans="2:21">
      <c r="B64" s="115" t="s">
        <v>245</v>
      </c>
      <c r="C64" s="1"/>
      <c r="D64" s="1"/>
      <c r="E64" s="1"/>
      <c r="F64" s="1"/>
    </row>
    <row r="65" spans="2:21">
      <c r="B65" s="105" t="s">
        <v>246</v>
      </c>
      <c r="C65" s="1"/>
      <c r="D65" s="1"/>
      <c r="E65" s="1"/>
      <c r="F65" s="1"/>
    </row>
    <row r="66" spans="2:21">
      <c r="B66" s="138" t="s">
        <v>255</v>
      </c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</row>
    <row r="67" spans="2:21">
      <c r="C67" s="1"/>
      <c r="D67" s="1"/>
      <c r="E67" s="1"/>
      <c r="F67" s="1"/>
    </row>
    <row r="68" spans="2:21">
      <c r="C68" s="1"/>
      <c r="D68" s="1"/>
      <c r="E68" s="1"/>
      <c r="F68" s="1"/>
    </row>
    <row r="69" spans="2:21">
      <c r="C69" s="1"/>
      <c r="D69" s="1"/>
      <c r="E69" s="1"/>
      <c r="F69" s="1"/>
    </row>
    <row r="70" spans="2:21">
      <c r="C70" s="1"/>
      <c r="D70" s="1"/>
      <c r="E70" s="1"/>
      <c r="F70" s="1"/>
    </row>
    <row r="71" spans="2:21">
      <c r="C71" s="1"/>
      <c r="D71" s="1"/>
      <c r="E71" s="1"/>
      <c r="F71" s="1"/>
    </row>
    <row r="72" spans="2:21">
      <c r="C72" s="1"/>
      <c r="D72" s="1"/>
      <c r="E72" s="1"/>
      <c r="F72" s="1"/>
    </row>
    <row r="73" spans="2:21">
      <c r="C73" s="1"/>
      <c r="D73" s="1"/>
      <c r="E73" s="1"/>
      <c r="F73" s="1"/>
    </row>
    <row r="74" spans="2:21">
      <c r="C74" s="1"/>
      <c r="D74" s="1"/>
      <c r="E74" s="1"/>
      <c r="F74" s="1"/>
    </row>
    <row r="75" spans="2:21">
      <c r="C75" s="1"/>
      <c r="D75" s="1"/>
      <c r="E75" s="1"/>
      <c r="F75" s="1"/>
    </row>
    <row r="76" spans="2:21">
      <c r="C76" s="1"/>
      <c r="D76" s="1"/>
      <c r="E76" s="1"/>
      <c r="F76" s="1"/>
    </row>
    <row r="77" spans="2:21">
      <c r="C77" s="1"/>
      <c r="D77" s="1"/>
      <c r="E77" s="1"/>
      <c r="F77" s="1"/>
    </row>
    <row r="78" spans="2:21">
      <c r="C78" s="1"/>
      <c r="D78" s="1"/>
      <c r="E78" s="1"/>
      <c r="F78" s="1"/>
    </row>
    <row r="79" spans="2:21">
      <c r="C79" s="1"/>
      <c r="D79" s="1"/>
      <c r="E79" s="1"/>
      <c r="F79" s="1"/>
    </row>
    <row r="80" spans="2:21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 ht="18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66:U66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65 I67:I828" xr:uid="{00000000-0002-0000-0400-000001000000}">
      <formula1>$BM$7:$BM$10</formula1>
    </dataValidation>
    <dataValidation type="list" allowBlank="1" showInputMessage="1" showErrorMessage="1" sqref="E38:E65 E67:E822" xr:uid="{00000000-0002-0000-0400-000002000000}">
      <formula1>$BI$7:$BI$24</formula1>
    </dataValidation>
    <dataValidation type="list" allowBlank="1" showInputMessage="1" showErrorMessage="1" sqref="L38:L65 L67:L828" xr:uid="{00000000-0002-0000-0400-000003000000}">
      <formula1>$BN$7:$BN$20</formula1>
    </dataValidation>
    <dataValidation type="list" allowBlank="1" showInputMessage="1" showErrorMessage="1" sqref="G67:G555 G38:G65" xr:uid="{00000000-0002-0000-0400-000004000000}">
      <formula1>$BK$7:$BK$29</formula1>
    </dataValidation>
    <dataValidation allowBlank="1" showInputMessage="1" showErrorMessage="1" sqref="B63 B65" xr:uid="{00000000-0002-0000-0400-000005000000}"/>
  </dataValidation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topLeftCell="C1" workbookViewId="0">
      <selection activeCell="C42" sqref="C42"/>
    </sheetView>
  </sheetViews>
  <sheetFormatPr defaultColWidth="9.1796875" defaultRowHeight="17.5"/>
  <cols>
    <col min="1" max="1" width="6.26953125" style="1" customWidth="1"/>
    <col min="2" max="2" width="41.26953125" style="2" customWidth="1"/>
    <col min="3" max="3" width="17.453125" style="2" customWidth="1"/>
    <col min="4" max="4" width="10.54296875" style="2" bestFit="1" customWidth="1"/>
    <col min="5" max="5" width="19" style="2" customWidth="1"/>
    <col min="6" max="6" width="8.54296875" style="2" customWidth="1"/>
    <col min="7" max="7" width="43.26953125" style="2" bestFit="1" customWidth="1"/>
    <col min="8" max="8" width="12.54296875" style="1" bestFit="1" customWidth="1"/>
    <col min="9" max="9" width="20.54296875" style="1" customWidth="1"/>
    <col min="10" max="10" width="15.7265625" style="1" customWidth="1"/>
    <col min="11" max="11" width="11" style="1" customWidth="1"/>
    <col min="12" max="12" width="17.7265625" style="1" customWidth="1"/>
    <col min="13" max="13" width="11.81640625" style="1" customWidth="1"/>
    <col min="14" max="14" width="12.54296875" style="1" customWidth="1"/>
    <col min="15" max="15" width="11.1796875" style="1" customWidth="1"/>
    <col min="16" max="16" width="7.7265625" style="1" customWidth="1"/>
    <col min="17" max="17" width="7.1796875" style="1" customWidth="1"/>
    <col min="18" max="18" width="6" style="1" customWidth="1"/>
    <col min="19" max="19" width="7.81640625" style="1" customWidth="1"/>
    <col min="20" max="20" width="8.1796875" style="1" customWidth="1"/>
    <col min="21" max="21" width="6.26953125" style="1" customWidth="1"/>
    <col min="22" max="22" width="8" style="1" customWidth="1"/>
    <col min="23" max="23" width="8.7265625" style="1" customWidth="1"/>
    <col min="24" max="24" width="10" style="1" customWidth="1"/>
    <col min="25" max="25" width="9.54296875" style="1" customWidth="1"/>
    <col min="26" max="26" width="6.1796875" style="1" customWidth="1"/>
    <col min="27" max="28" width="5.7265625" style="1" customWidth="1"/>
    <col min="29" max="29" width="6.81640625" style="1" customWidth="1"/>
    <col min="30" max="30" width="6.453125" style="1" customWidth="1"/>
    <col min="31" max="31" width="6.7265625" style="1" customWidth="1"/>
    <col min="32" max="32" width="7.26953125" style="1" customWidth="1"/>
    <col min="33" max="44" width="5.7265625" style="1" customWidth="1"/>
    <col min="45" max="16384" width="9.1796875" style="1"/>
  </cols>
  <sheetData>
    <row r="1" spans="2:62">
      <c r="B1" s="80" t="s">
        <v>279</v>
      </c>
    </row>
    <row r="2" spans="2:62">
      <c r="B2" s="80" t="s">
        <v>280</v>
      </c>
    </row>
    <row r="3" spans="2:62">
      <c r="B3" s="80" t="s">
        <v>591</v>
      </c>
    </row>
    <row r="4" spans="2:62">
      <c r="B4" s="80" t="s">
        <v>592</v>
      </c>
    </row>
    <row r="6" spans="2:62" ht="26.25" customHeight="1">
      <c r="B6" s="151" t="s">
        <v>196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3"/>
      <c r="BJ6" s="3"/>
    </row>
    <row r="7" spans="2:62" ht="26.25" customHeight="1">
      <c r="B7" s="151" t="s">
        <v>109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3"/>
      <c r="BF7" s="3"/>
      <c r="BJ7" s="3"/>
    </row>
    <row r="8" spans="2:62" s="3" customFormat="1" ht="46.5">
      <c r="B8" s="19" t="s">
        <v>134</v>
      </c>
      <c r="C8" s="24" t="s">
        <v>45</v>
      </c>
      <c r="D8" s="75" t="s">
        <v>139</v>
      </c>
      <c r="E8" s="47" t="s">
        <v>216</v>
      </c>
      <c r="F8" s="47" t="s">
        <v>136</v>
      </c>
      <c r="G8" s="76" t="s">
        <v>78</v>
      </c>
      <c r="H8" s="24" t="s">
        <v>120</v>
      </c>
      <c r="I8" s="24" t="s">
        <v>247</v>
      </c>
      <c r="J8" s="12" t="s">
        <v>243</v>
      </c>
      <c r="K8" s="12" t="s">
        <v>253</v>
      </c>
      <c r="L8" s="12" t="s">
        <v>72</v>
      </c>
      <c r="M8" s="12" t="s">
        <v>66</v>
      </c>
      <c r="N8" s="50" t="s">
        <v>169</v>
      </c>
      <c r="O8" s="13" t="s">
        <v>171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249</v>
      </c>
      <c r="J9" s="15" t="s">
        <v>73</v>
      </c>
      <c r="K9" s="15" t="s">
        <v>241</v>
      </c>
      <c r="L9" s="15" t="s">
        <v>241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28</v>
      </c>
      <c r="C11" s="84"/>
      <c r="D11" s="84"/>
      <c r="E11" s="84"/>
      <c r="F11" s="84"/>
      <c r="G11" s="84"/>
      <c r="H11" s="84"/>
      <c r="I11" s="82">
        <v>15114576.99</v>
      </c>
      <c r="J11" s="82"/>
      <c r="K11" s="82">
        <v>48.35</v>
      </c>
      <c r="L11" s="82">
        <f>+L12+L41</f>
        <v>175431.62</v>
      </c>
      <c r="M11" s="109"/>
      <c r="N11" s="109"/>
      <c r="O11" s="109">
        <v>0.28610000000000002</v>
      </c>
      <c r="BF11" s="1"/>
      <c r="BG11" s="3"/>
      <c r="BH11" s="1"/>
      <c r="BJ11" s="1"/>
    </row>
    <row r="12" spans="2:62" customFormat="1" ht="15.5">
      <c r="B12" s="58" t="s">
        <v>231</v>
      </c>
      <c r="C12" s="86"/>
      <c r="D12" s="86"/>
      <c r="E12" s="86"/>
      <c r="F12" s="86"/>
      <c r="G12" s="86"/>
      <c r="H12" s="86"/>
      <c r="I12" s="89">
        <v>14410385.800000001</v>
      </c>
      <c r="J12" s="89"/>
      <c r="K12" s="89">
        <v>29.382000000000001</v>
      </c>
      <c r="L12" s="89">
        <v>43001.14</v>
      </c>
      <c r="M12" s="110"/>
      <c r="N12" s="110"/>
      <c r="O12" s="110">
        <v>7.0099999999999996E-2</v>
      </c>
    </row>
    <row r="13" spans="2:62" customFormat="1" ht="15.5">
      <c r="B13" s="58" t="s">
        <v>602</v>
      </c>
      <c r="C13" s="86"/>
      <c r="D13" s="86"/>
      <c r="E13" s="86"/>
      <c r="F13" s="86"/>
      <c r="G13" s="86"/>
      <c r="H13" s="86"/>
      <c r="I13" s="89">
        <v>672934.41</v>
      </c>
      <c r="J13" s="89"/>
      <c r="K13" s="89"/>
      <c r="L13" s="89">
        <v>17083.18</v>
      </c>
      <c r="M13" s="110"/>
      <c r="N13" s="110"/>
      <c r="O13" s="110">
        <v>2.7900000000000001E-2</v>
      </c>
    </row>
    <row r="14" spans="2:62" customFormat="1" ht="15.5">
      <c r="B14" s="59" t="s">
        <v>361</v>
      </c>
      <c r="C14" s="88">
        <v>1081942</v>
      </c>
      <c r="D14" s="88" t="s">
        <v>140</v>
      </c>
      <c r="E14" s="88"/>
      <c r="F14" s="88">
        <v>1068</v>
      </c>
      <c r="G14" s="88" t="s">
        <v>351</v>
      </c>
      <c r="H14" s="88" t="s">
        <v>163</v>
      </c>
      <c r="I14" s="118">
        <v>264170.5</v>
      </c>
      <c r="J14" s="118">
        <v>1230</v>
      </c>
      <c r="K14" s="118">
        <v>0</v>
      </c>
      <c r="L14" s="118">
        <v>3249.3</v>
      </c>
      <c r="M14" s="113">
        <v>7.000000000000001E-4</v>
      </c>
      <c r="N14" s="113">
        <v>1.8500000000000003E-2</v>
      </c>
      <c r="O14" s="113">
        <v>5.3E-3</v>
      </c>
    </row>
    <row r="15" spans="2:62" customFormat="1" ht="15.5">
      <c r="B15" s="59" t="s">
        <v>362</v>
      </c>
      <c r="C15" s="88">
        <v>691212</v>
      </c>
      <c r="D15" s="88" t="s">
        <v>140</v>
      </c>
      <c r="E15" s="88"/>
      <c r="F15" s="88">
        <v>691</v>
      </c>
      <c r="G15" s="88" t="s">
        <v>306</v>
      </c>
      <c r="H15" s="88" t="s">
        <v>163</v>
      </c>
      <c r="I15" s="118">
        <v>115478</v>
      </c>
      <c r="J15" s="118">
        <v>1050</v>
      </c>
      <c r="K15" s="118">
        <v>0</v>
      </c>
      <c r="L15" s="118">
        <v>1212.52</v>
      </c>
      <c r="M15" s="113">
        <v>1E-4</v>
      </c>
      <c r="N15" s="113">
        <v>6.8999999999999999E-3</v>
      </c>
      <c r="O15" s="113">
        <v>2E-3</v>
      </c>
    </row>
    <row r="16" spans="2:62" customFormat="1" ht="15.5">
      <c r="B16" s="59" t="s">
        <v>363</v>
      </c>
      <c r="C16" s="88">
        <v>604611</v>
      </c>
      <c r="D16" s="88" t="s">
        <v>140</v>
      </c>
      <c r="E16" s="88"/>
      <c r="F16" s="88">
        <v>604</v>
      </c>
      <c r="G16" s="88" t="s">
        <v>306</v>
      </c>
      <c r="H16" s="88" t="s">
        <v>163</v>
      </c>
      <c r="I16" s="118">
        <v>78108</v>
      </c>
      <c r="J16" s="118">
        <v>1731</v>
      </c>
      <c r="K16" s="118">
        <v>0</v>
      </c>
      <c r="L16" s="118">
        <v>1352.05</v>
      </c>
      <c r="M16" s="113">
        <v>1E-4</v>
      </c>
      <c r="N16" s="113">
        <v>7.7000000000000002E-3</v>
      </c>
      <c r="O16" s="113">
        <v>2.2000000000000001E-3</v>
      </c>
    </row>
    <row r="17" spans="2:15" customFormat="1" ht="15.5">
      <c r="B17" s="59" t="s">
        <v>364</v>
      </c>
      <c r="C17" s="88">
        <v>662577</v>
      </c>
      <c r="D17" s="88" t="s">
        <v>140</v>
      </c>
      <c r="E17" s="88"/>
      <c r="F17" s="88">
        <v>662</v>
      </c>
      <c r="G17" s="88" t="s">
        <v>306</v>
      </c>
      <c r="H17" s="88" t="s">
        <v>163</v>
      </c>
      <c r="I17" s="118">
        <v>124381</v>
      </c>
      <c r="J17" s="118">
        <v>2058</v>
      </c>
      <c r="K17" s="118">
        <v>0</v>
      </c>
      <c r="L17" s="118">
        <v>2559.7600000000002</v>
      </c>
      <c r="M17" s="113">
        <v>1E-4</v>
      </c>
      <c r="N17" s="113">
        <v>1.46E-2</v>
      </c>
      <c r="O17" s="113">
        <v>4.1999999999999997E-3</v>
      </c>
    </row>
    <row r="18" spans="2:15" customFormat="1" ht="15.5">
      <c r="B18" s="59" t="s">
        <v>365</v>
      </c>
      <c r="C18" s="88">
        <v>1081124</v>
      </c>
      <c r="D18" s="88" t="s">
        <v>140</v>
      </c>
      <c r="E18" s="88"/>
      <c r="F18" s="88">
        <v>1040</v>
      </c>
      <c r="G18" s="88" t="s">
        <v>366</v>
      </c>
      <c r="H18" s="88" t="s">
        <v>163</v>
      </c>
      <c r="I18" s="118">
        <v>5905.88</v>
      </c>
      <c r="J18" s="118">
        <v>47400</v>
      </c>
      <c r="K18" s="118">
        <v>0</v>
      </c>
      <c r="L18" s="118">
        <v>2799.39</v>
      </c>
      <c r="M18" s="113">
        <v>1E-4</v>
      </c>
      <c r="N18" s="113">
        <v>1.6E-2</v>
      </c>
      <c r="O18" s="113">
        <v>4.5999999999999999E-3</v>
      </c>
    </row>
    <row r="19" spans="2:15" customFormat="1" ht="15.5">
      <c r="B19" s="59" t="s">
        <v>367</v>
      </c>
      <c r="C19" s="88">
        <v>777037</v>
      </c>
      <c r="D19" s="88" t="s">
        <v>140</v>
      </c>
      <c r="E19" s="88"/>
      <c r="F19" s="88">
        <v>777</v>
      </c>
      <c r="G19" s="88" t="s">
        <v>154</v>
      </c>
      <c r="H19" s="88" t="s">
        <v>163</v>
      </c>
      <c r="I19" s="118">
        <v>39820</v>
      </c>
      <c r="J19" s="118">
        <v>2259</v>
      </c>
      <c r="K19" s="118">
        <v>0</v>
      </c>
      <c r="L19" s="118">
        <v>899.53</v>
      </c>
      <c r="M19" s="113">
        <v>2.0000000000000001E-4</v>
      </c>
      <c r="N19" s="113">
        <v>5.1000000000000004E-3</v>
      </c>
      <c r="O19" s="113">
        <v>1.5E-3</v>
      </c>
    </row>
    <row r="20" spans="2:15" customFormat="1" ht="15.5">
      <c r="B20" s="59" t="s">
        <v>368</v>
      </c>
      <c r="C20" s="88">
        <v>629014</v>
      </c>
      <c r="D20" s="88" t="s">
        <v>140</v>
      </c>
      <c r="E20" s="88"/>
      <c r="F20" s="88">
        <v>629</v>
      </c>
      <c r="G20" s="88" t="s">
        <v>369</v>
      </c>
      <c r="H20" s="88" t="s">
        <v>163</v>
      </c>
      <c r="I20" s="118">
        <v>35986.639999999999</v>
      </c>
      <c r="J20" s="118">
        <v>4166</v>
      </c>
      <c r="K20" s="118">
        <v>0</v>
      </c>
      <c r="L20" s="118">
        <v>1499.2</v>
      </c>
      <c r="M20" s="113">
        <v>0</v>
      </c>
      <c r="N20" s="113">
        <v>8.5000000000000006E-3</v>
      </c>
      <c r="O20" s="113">
        <v>2.3999999999999998E-3</v>
      </c>
    </row>
    <row r="21" spans="2:15" customFormat="1" ht="15.5">
      <c r="B21" s="59" t="s">
        <v>370</v>
      </c>
      <c r="C21" s="88">
        <v>1143429</v>
      </c>
      <c r="D21" s="88" t="s">
        <v>140</v>
      </c>
      <c r="E21" s="88"/>
      <c r="F21" s="88">
        <v>1644</v>
      </c>
      <c r="G21" s="88" t="s">
        <v>155</v>
      </c>
      <c r="H21" s="88" t="s">
        <v>163</v>
      </c>
      <c r="I21" s="118">
        <v>4733</v>
      </c>
      <c r="J21" s="118">
        <v>14900</v>
      </c>
      <c r="K21" s="118">
        <v>0</v>
      </c>
      <c r="L21" s="118">
        <v>705.22</v>
      </c>
      <c r="M21" s="113">
        <v>2.9999999999999997E-4</v>
      </c>
      <c r="N21" s="113">
        <v>4.0000000000000001E-3</v>
      </c>
      <c r="O21" s="113">
        <v>1.1999999999999999E-3</v>
      </c>
    </row>
    <row r="22" spans="2:15" customFormat="1" ht="15.5">
      <c r="B22" s="59" t="s">
        <v>371</v>
      </c>
      <c r="C22" s="88">
        <v>273011</v>
      </c>
      <c r="D22" s="88" t="s">
        <v>140</v>
      </c>
      <c r="E22" s="88"/>
      <c r="F22" s="88">
        <v>273</v>
      </c>
      <c r="G22" s="88" t="s">
        <v>178</v>
      </c>
      <c r="H22" s="88" t="s">
        <v>163</v>
      </c>
      <c r="I22" s="118">
        <v>4351.3900000000003</v>
      </c>
      <c r="J22" s="118">
        <v>64490</v>
      </c>
      <c r="K22" s="118">
        <v>0</v>
      </c>
      <c r="L22" s="118">
        <v>2806.21</v>
      </c>
      <c r="M22" s="113">
        <v>1E-4</v>
      </c>
      <c r="N22" s="113">
        <v>1.6E-2</v>
      </c>
      <c r="O22" s="113">
        <v>4.5999999999999999E-3</v>
      </c>
    </row>
    <row r="23" spans="2:15" customFormat="1" ht="15.5">
      <c r="B23" s="58" t="s">
        <v>603</v>
      </c>
      <c r="C23" s="86"/>
      <c r="D23" s="86"/>
      <c r="E23" s="86"/>
      <c r="F23" s="86"/>
      <c r="G23" s="86"/>
      <c r="H23" s="86"/>
      <c r="I23" s="89">
        <v>2503008.39</v>
      </c>
      <c r="J23" s="89"/>
      <c r="K23" s="89">
        <v>29.382000000000001</v>
      </c>
      <c r="L23" s="89">
        <v>16569.43</v>
      </c>
      <c r="M23" s="110"/>
      <c r="N23" s="110"/>
      <c r="O23" s="110">
        <v>2.7000000000000003E-2</v>
      </c>
    </row>
    <row r="24" spans="2:15" customFormat="1" ht="15.5">
      <c r="B24" s="59" t="s">
        <v>372</v>
      </c>
      <c r="C24" s="88">
        <v>1081165</v>
      </c>
      <c r="D24" s="88" t="s">
        <v>140</v>
      </c>
      <c r="E24" s="88"/>
      <c r="F24" s="88">
        <v>1597</v>
      </c>
      <c r="G24" s="88" t="s">
        <v>322</v>
      </c>
      <c r="H24" s="88" t="s">
        <v>163</v>
      </c>
      <c r="I24" s="118">
        <v>905447</v>
      </c>
      <c r="J24" s="118">
        <v>179.2</v>
      </c>
      <c r="K24" s="118">
        <v>0</v>
      </c>
      <c r="L24" s="118">
        <v>1622.56</v>
      </c>
      <c r="M24" s="113">
        <v>8.9999999999999998E-4</v>
      </c>
      <c r="N24" s="113">
        <v>9.1999999999999998E-3</v>
      </c>
      <c r="O24" s="113">
        <v>2.5999999999999999E-3</v>
      </c>
    </row>
    <row r="25" spans="2:15" customFormat="1" ht="15.5">
      <c r="B25" s="59" t="s">
        <v>373</v>
      </c>
      <c r="C25" s="88">
        <v>1141969</v>
      </c>
      <c r="D25" s="88" t="s">
        <v>140</v>
      </c>
      <c r="E25" s="88"/>
      <c r="F25" s="88">
        <v>1728</v>
      </c>
      <c r="G25" s="88" t="s">
        <v>153</v>
      </c>
      <c r="H25" s="88" t="s">
        <v>163</v>
      </c>
      <c r="I25" s="118">
        <v>43958</v>
      </c>
      <c r="J25" s="118">
        <v>797.8</v>
      </c>
      <c r="K25" s="118">
        <v>0</v>
      </c>
      <c r="L25" s="118">
        <v>350.7</v>
      </c>
      <c r="M25" s="113">
        <v>7.000000000000001E-4</v>
      </c>
      <c r="N25" s="113">
        <v>2E-3</v>
      </c>
      <c r="O25" s="113">
        <v>5.9999999999999995E-4</v>
      </c>
    </row>
    <row r="26" spans="2:15" customFormat="1" ht="15.5">
      <c r="B26" s="59" t="s">
        <v>374</v>
      </c>
      <c r="C26" s="88">
        <v>394015</v>
      </c>
      <c r="D26" s="88" t="s">
        <v>140</v>
      </c>
      <c r="E26" s="88"/>
      <c r="F26" s="88">
        <v>745</v>
      </c>
      <c r="G26" s="88" t="s">
        <v>153</v>
      </c>
      <c r="H26" s="88" t="s">
        <v>163</v>
      </c>
      <c r="I26" s="118">
        <v>324018</v>
      </c>
      <c r="J26" s="118">
        <v>83.7</v>
      </c>
      <c r="K26" s="118">
        <v>0</v>
      </c>
      <c r="L26" s="118">
        <v>271.2</v>
      </c>
      <c r="M26" s="113">
        <v>2.9999999999999997E-4</v>
      </c>
      <c r="N26" s="113">
        <v>1.5E-3</v>
      </c>
      <c r="O26" s="113">
        <v>4.0000000000000002E-4</v>
      </c>
    </row>
    <row r="27" spans="2:15" customFormat="1" ht="15.5">
      <c r="B27" s="59" t="s">
        <v>375</v>
      </c>
      <c r="C27" s="88">
        <v>1104249</v>
      </c>
      <c r="D27" s="88" t="s">
        <v>140</v>
      </c>
      <c r="E27" s="88"/>
      <c r="F27" s="88">
        <v>1694</v>
      </c>
      <c r="G27" s="88" t="s">
        <v>154</v>
      </c>
      <c r="H27" s="88" t="s">
        <v>163</v>
      </c>
      <c r="I27" s="118">
        <v>4072.5</v>
      </c>
      <c r="J27" s="118">
        <v>19180</v>
      </c>
      <c r="K27" s="118">
        <v>0</v>
      </c>
      <c r="L27" s="118">
        <v>781.11</v>
      </c>
      <c r="M27" s="113">
        <v>2.9999999999999997E-4</v>
      </c>
      <c r="N27" s="113">
        <v>4.5000000000000005E-3</v>
      </c>
      <c r="O27" s="113">
        <v>1.2999999999999999E-3</v>
      </c>
    </row>
    <row r="28" spans="2:15" customFormat="1" ht="15.5">
      <c r="B28" s="59" t="s">
        <v>376</v>
      </c>
      <c r="C28" s="88">
        <v>1098920</v>
      </c>
      <c r="D28" s="88" t="s">
        <v>140</v>
      </c>
      <c r="E28" s="88"/>
      <c r="F28" s="88">
        <v>1357</v>
      </c>
      <c r="G28" s="88" t="s">
        <v>312</v>
      </c>
      <c r="H28" s="88" t="s">
        <v>163</v>
      </c>
      <c r="I28" s="118">
        <v>254575.04</v>
      </c>
      <c r="J28" s="118">
        <v>1264</v>
      </c>
      <c r="K28" s="118">
        <v>0</v>
      </c>
      <c r="L28" s="118">
        <v>3217.83</v>
      </c>
      <c r="M28" s="113">
        <v>1.4000000000000002E-3</v>
      </c>
      <c r="N28" s="113">
        <v>1.83E-2</v>
      </c>
      <c r="O28" s="113">
        <v>5.1999999999999998E-3</v>
      </c>
    </row>
    <row r="29" spans="2:15" customFormat="1" ht="15.5">
      <c r="B29" s="59" t="s">
        <v>377</v>
      </c>
      <c r="C29" s="88">
        <v>445015</v>
      </c>
      <c r="D29" s="88" t="s">
        <v>140</v>
      </c>
      <c r="E29" s="88"/>
      <c r="F29" s="88">
        <v>445</v>
      </c>
      <c r="G29" s="88" t="s">
        <v>378</v>
      </c>
      <c r="H29" s="88" t="s">
        <v>163</v>
      </c>
      <c r="I29" s="118">
        <v>10618</v>
      </c>
      <c r="J29" s="118">
        <v>7349</v>
      </c>
      <c r="K29" s="118">
        <v>0</v>
      </c>
      <c r="L29" s="118">
        <v>780.32</v>
      </c>
      <c r="M29" s="113">
        <v>2.0000000000000001E-4</v>
      </c>
      <c r="N29" s="113">
        <v>4.4000000000000003E-3</v>
      </c>
      <c r="O29" s="113">
        <v>1.2999999999999999E-3</v>
      </c>
    </row>
    <row r="30" spans="2:15" customFormat="1" ht="15.5">
      <c r="B30" s="59" t="s">
        <v>379</v>
      </c>
      <c r="C30" s="88">
        <v>1159037</v>
      </c>
      <c r="D30" s="88" t="s">
        <v>140</v>
      </c>
      <c r="E30" s="88"/>
      <c r="F30" s="88">
        <v>1237</v>
      </c>
      <c r="G30" s="88" t="s">
        <v>380</v>
      </c>
      <c r="H30" s="88" t="s">
        <v>163</v>
      </c>
      <c r="I30" s="118">
        <v>296218</v>
      </c>
      <c r="J30" s="118">
        <v>1450</v>
      </c>
      <c r="K30" s="118">
        <v>29.382000000000001</v>
      </c>
      <c r="L30" s="118">
        <v>4324.54</v>
      </c>
      <c r="M30" s="113">
        <v>1.5E-3</v>
      </c>
      <c r="N30" s="113">
        <v>2.4700000000000003E-2</v>
      </c>
      <c r="O30" s="113">
        <v>7.0999999999999995E-3</v>
      </c>
    </row>
    <row r="31" spans="2:15" customFormat="1" ht="15.5">
      <c r="B31" s="59" t="s">
        <v>381</v>
      </c>
      <c r="C31" s="88">
        <v>1157403</v>
      </c>
      <c r="D31" s="88" t="s">
        <v>140</v>
      </c>
      <c r="E31" s="88"/>
      <c r="F31" s="88">
        <v>1773</v>
      </c>
      <c r="G31" s="88" t="s">
        <v>380</v>
      </c>
      <c r="H31" s="88" t="s">
        <v>163</v>
      </c>
      <c r="I31" s="118">
        <v>664101.85</v>
      </c>
      <c r="J31" s="118">
        <v>786.2</v>
      </c>
      <c r="K31" s="118">
        <v>0</v>
      </c>
      <c r="L31" s="118">
        <v>5221.17</v>
      </c>
      <c r="M31" s="113">
        <v>3.3E-3</v>
      </c>
      <c r="N31" s="113">
        <v>2.98E-2</v>
      </c>
      <c r="O31" s="113">
        <v>8.5000000000000006E-3</v>
      </c>
    </row>
    <row r="32" spans="2:15" customFormat="1" ht="15.5">
      <c r="B32" s="58" t="s">
        <v>27</v>
      </c>
      <c r="C32" s="86"/>
      <c r="D32" s="86"/>
      <c r="E32" s="86"/>
      <c r="F32" s="86"/>
      <c r="G32" s="86"/>
      <c r="H32" s="86"/>
      <c r="I32" s="89">
        <v>11234443</v>
      </c>
      <c r="J32" s="89"/>
      <c r="K32" s="89"/>
      <c r="L32" s="89">
        <v>9348.5400000000009</v>
      </c>
      <c r="M32" s="110"/>
      <c r="N32" s="110"/>
      <c r="O32" s="110">
        <v>1.52E-2</v>
      </c>
    </row>
    <row r="33" spans="2:15" customFormat="1" ht="15.5">
      <c r="B33" s="59" t="s">
        <v>382</v>
      </c>
      <c r="C33" s="88">
        <v>1156926</v>
      </c>
      <c r="D33" s="88" t="s">
        <v>140</v>
      </c>
      <c r="E33" s="88"/>
      <c r="F33" s="88">
        <v>1769</v>
      </c>
      <c r="G33" s="88" t="s">
        <v>348</v>
      </c>
      <c r="H33" s="88" t="s">
        <v>163</v>
      </c>
      <c r="I33" s="118">
        <v>11049234</v>
      </c>
      <c r="J33" s="118">
        <v>75</v>
      </c>
      <c r="K33" s="118">
        <v>0</v>
      </c>
      <c r="L33" s="118">
        <v>8286.93</v>
      </c>
      <c r="M33" s="113">
        <v>1.1699999999999999E-2</v>
      </c>
      <c r="N33" s="113">
        <v>4.7199999999999999E-2</v>
      </c>
      <c r="O33" s="113">
        <v>1.3500000000000002E-2</v>
      </c>
    </row>
    <row r="34" spans="2:15" customFormat="1" ht="15.5">
      <c r="B34" s="59" t="s">
        <v>383</v>
      </c>
      <c r="C34" s="88">
        <v>628099</v>
      </c>
      <c r="D34" s="88" t="s">
        <v>140</v>
      </c>
      <c r="E34" s="88"/>
      <c r="F34" s="88">
        <v>628</v>
      </c>
      <c r="G34" s="88" t="s">
        <v>348</v>
      </c>
      <c r="H34" s="88" t="s">
        <v>163</v>
      </c>
      <c r="I34" s="118">
        <v>71485</v>
      </c>
      <c r="J34" s="118">
        <v>0</v>
      </c>
      <c r="K34" s="118">
        <v>0</v>
      </c>
      <c r="L34" s="118">
        <v>0</v>
      </c>
      <c r="M34" s="113">
        <v>5.1000000000000004E-3</v>
      </c>
      <c r="N34" s="113">
        <v>0</v>
      </c>
      <c r="O34" s="113">
        <v>0</v>
      </c>
    </row>
    <row r="35" spans="2:15" customFormat="1" ht="15.5">
      <c r="B35" s="59" t="s">
        <v>384</v>
      </c>
      <c r="C35" s="88">
        <v>1099936</v>
      </c>
      <c r="D35" s="88" t="s">
        <v>140</v>
      </c>
      <c r="E35" s="88"/>
      <c r="F35" s="88">
        <v>1303</v>
      </c>
      <c r="G35" s="88" t="s">
        <v>312</v>
      </c>
      <c r="H35" s="88" t="s">
        <v>163</v>
      </c>
      <c r="I35" s="118">
        <v>6674</v>
      </c>
      <c r="J35" s="118">
        <v>1E-4</v>
      </c>
      <c r="K35" s="118">
        <v>0</v>
      </c>
      <c r="L35" s="118">
        <v>0</v>
      </c>
      <c r="M35" s="113">
        <v>5.9999999999999995E-4</v>
      </c>
      <c r="N35" s="113">
        <v>0</v>
      </c>
      <c r="O35" s="113">
        <v>0</v>
      </c>
    </row>
    <row r="36" spans="2:15" customFormat="1" ht="15.5">
      <c r="B36" s="59" t="s">
        <v>385</v>
      </c>
      <c r="C36" s="88">
        <v>1141464</v>
      </c>
      <c r="D36" s="88" t="s">
        <v>140</v>
      </c>
      <c r="E36" s="88"/>
      <c r="F36" s="88">
        <v>2239</v>
      </c>
      <c r="G36" s="88" t="s">
        <v>380</v>
      </c>
      <c r="H36" s="88" t="s">
        <v>163</v>
      </c>
      <c r="I36" s="118">
        <v>107050</v>
      </c>
      <c r="J36" s="118">
        <v>991.7</v>
      </c>
      <c r="K36" s="118">
        <v>0</v>
      </c>
      <c r="L36" s="118">
        <v>1061.6099999999999</v>
      </c>
      <c r="M36" s="113">
        <v>1.7000000000000001E-3</v>
      </c>
      <c r="N36" s="113">
        <v>6.0999999999999995E-3</v>
      </c>
      <c r="O36" s="113">
        <v>1.7000000000000001E-3</v>
      </c>
    </row>
    <row r="37" spans="2:15">
      <c r="B37" s="58" t="s">
        <v>67</v>
      </c>
      <c r="C37" s="86"/>
      <c r="D37" s="86"/>
      <c r="E37" s="86"/>
      <c r="F37" s="86"/>
      <c r="G37" s="86"/>
      <c r="H37" s="86"/>
      <c r="I37" s="89"/>
      <c r="J37" s="89"/>
      <c r="K37" s="89"/>
      <c r="L37" s="89"/>
      <c r="M37" s="110"/>
      <c r="N37" s="110"/>
      <c r="O37" s="110"/>
    </row>
    <row r="38" spans="2:15">
      <c r="B38" s="59" t="s">
        <v>274</v>
      </c>
      <c r="C38" s="88"/>
      <c r="D38" s="88"/>
      <c r="E38" s="88"/>
      <c r="F38" s="88"/>
      <c r="G38" s="88"/>
      <c r="H38" s="88"/>
      <c r="I38" s="118"/>
      <c r="J38" s="118"/>
      <c r="K38" s="118">
        <v>0</v>
      </c>
      <c r="L38" s="118"/>
      <c r="M38" s="113"/>
      <c r="N38" s="113">
        <v>0</v>
      </c>
      <c r="O38" s="113"/>
    </row>
    <row r="39" spans="2:15">
      <c r="B39" s="59" t="s">
        <v>274</v>
      </c>
      <c r="C39" s="88"/>
      <c r="D39" s="88"/>
      <c r="E39" s="88"/>
      <c r="F39" s="88"/>
      <c r="G39" s="88"/>
      <c r="H39" s="88"/>
      <c r="I39" s="118"/>
      <c r="J39" s="118"/>
      <c r="K39" s="118">
        <v>0</v>
      </c>
      <c r="L39" s="118"/>
      <c r="M39" s="113"/>
      <c r="N39" s="113">
        <v>0</v>
      </c>
      <c r="O39" s="113"/>
    </row>
    <row r="40" spans="2:15">
      <c r="B40" s="59" t="s">
        <v>274</v>
      </c>
      <c r="C40" s="88"/>
      <c r="D40" s="88"/>
      <c r="E40" s="88"/>
      <c r="F40" s="88"/>
      <c r="G40" s="88"/>
      <c r="H40" s="88"/>
      <c r="I40" s="118"/>
      <c r="J40" s="118"/>
      <c r="K40" s="118">
        <v>0</v>
      </c>
      <c r="L40" s="118"/>
      <c r="M40" s="113"/>
      <c r="N40" s="113">
        <v>0</v>
      </c>
      <c r="O40" s="113"/>
    </row>
    <row r="41" spans="2:15">
      <c r="B41" s="58" t="s">
        <v>230</v>
      </c>
      <c r="C41" s="86"/>
      <c r="D41" s="86"/>
      <c r="E41" s="86"/>
      <c r="F41" s="86"/>
      <c r="G41" s="86"/>
      <c r="H41" s="86"/>
      <c r="I41" s="89">
        <v>704191.19</v>
      </c>
      <c r="J41" s="89"/>
      <c r="K41" s="89">
        <v>18.968</v>
      </c>
      <c r="L41" s="89">
        <f>+L42+L47</f>
        <v>132430.48000000001</v>
      </c>
      <c r="M41" s="110"/>
      <c r="N41" s="110"/>
      <c r="O41" s="110">
        <v>0.21600000000000003</v>
      </c>
    </row>
    <row r="42" spans="2:15">
      <c r="B42" s="58" t="s">
        <v>77</v>
      </c>
      <c r="C42" s="86"/>
      <c r="D42" s="86"/>
      <c r="E42" s="86"/>
      <c r="F42" s="86"/>
      <c r="G42" s="86"/>
      <c r="H42" s="86"/>
      <c r="I42" s="89">
        <v>122979.19</v>
      </c>
      <c r="J42" s="89"/>
      <c r="K42" s="89"/>
      <c r="L42" s="89">
        <f>SUM(L43:L46)</f>
        <v>10234.189999999999</v>
      </c>
      <c r="M42" s="110"/>
      <c r="N42" s="110"/>
      <c r="O42" s="110">
        <v>1.67E-2</v>
      </c>
    </row>
    <row r="43" spans="2:15">
      <c r="B43" s="59" t="s">
        <v>386</v>
      </c>
      <c r="C43" s="88" t="s">
        <v>387</v>
      </c>
      <c r="D43" s="88" t="s">
        <v>388</v>
      </c>
      <c r="E43" s="88" t="s">
        <v>389</v>
      </c>
      <c r="F43" s="88"/>
      <c r="G43" s="88" t="s">
        <v>390</v>
      </c>
      <c r="H43" s="88" t="s">
        <v>162</v>
      </c>
      <c r="I43" s="118">
        <v>59148.66</v>
      </c>
      <c r="J43" s="118">
        <v>1233</v>
      </c>
      <c r="K43" s="118">
        <v>0</v>
      </c>
      <c r="L43" s="118">
        <v>2527.7600000000002</v>
      </c>
      <c r="M43" s="113">
        <v>1E-4</v>
      </c>
      <c r="N43" s="113">
        <v>1.44E-2</v>
      </c>
      <c r="O43" s="113">
        <v>4.0999999999999995E-3</v>
      </c>
    </row>
    <row r="44" spans="2:15">
      <c r="B44" s="59" t="s">
        <v>391</v>
      </c>
      <c r="C44" s="88" t="s">
        <v>392</v>
      </c>
      <c r="D44" s="88" t="s">
        <v>393</v>
      </c>
      <c r="E44" s="88" t="s">
        <v>389</v>
      </c>
      <c r="F44" s="88"/>
      <c r="G44" s="88" t="s">
        <v>394</v>
      </c>
      <c r="H44" s="88" t="s">
        <v>162</v>
      </c>
      <c r="I44" s="118">
        <v>7726</v>
      </c>
      <c r="J44" s="118">
        <v>10743</v>
      </c>
      <c r="K44" s="118">
        <v>0</v>
      </c>
      <c r="L44" s="118">
        <v>2876.79</v>
      </c>
      <c r="M44" s="113">
        <v>0</v>
      </c>
      <c r="N44" s="113">
        <v>1.6399999999999998E-2</v>
      </c>
      <c r="O44" s="113">
        <v>4.6999999999999993E-3</v>
      </c>
    </row>
    <row r="45" spans="2:15">
      <c r="B45" s="59" t="s">
        <v>395</v>
      </c>
      <c r="C45" s="88" t="s">
        <v>396</v>
      </c>
      <c r="D45" s="88" t="s">
        <v>393</v>
      </c>
      <c r="E45" s="88" t="s">
        <v>389</v>
      </c>
      <c r="F45" s="88"/>
      <c r="G45" s="88" t="s">
        <v>397</v>
      </c>
      <c r="H45" s="88" t="s">
        <v>162</v>
      </c>
      <c r="I45" s="118">
        <v>6335</v>
      </c>
      <c r="J45" s="118">
        <v>18924</v>
      </c>
      <c r="K45" s="118">
        <v>0</v>
      </c>
      <c r="L45" s="118">
        <v>4155.16</v>
      </c>
      <c r="M45" s="113">
        <v>1E-4</v>
      </c>
      <c r="N45" s="113">
        <v>2.3700000000000002E-2</v>
      </c>
      <c r="O45" s="113">
        <v>6.8000000000000005E-3</v>
      </c>
    </row>
    <row r="46" spans="2:15">
      <c r="B46" s="59" t="s">
        <v>398</v>
      </c>
      <c r="C46" s="88" t="s">
        <v>399</v>
      </c>
      <c r="D46" s="88" t="s">
        <v>388</v>
      </c>
      <c r="E46" s="88" t="s">
        <v>389</v>
      </c>
      <c r="F46" s="88"/>
      <c r="G46" s="88" t="s">
        <v>400</v>
      </c>
      <c r="H46" s="88" t="s">
        <v>162</v>
      </c>
      <c r="I46" s="118">
        <v>49769.53</v>
      </c>
      <c r="J46" s="118">
        <v>391</v>
      </c>
      <c r="K46" s="118">
        <v>0</v>
      </c>
      <c r="L46" s="118">
        <v>674.48</v>
      </c>
      <c r="M46" s="113">
        <v>0</v>
      </c>
      <c r="N46" s="113">
        <v>3.8E-3</v>
      </c>
      <c r="O46" s="113">
        <v>1.1000000000000001E-3</v>
      </c>
    </row>
    <row r="47" spans="2:15">
      <c r="B47" s="58" t="s">
        <v>76</v>
      </c>
      <c r="C47" s="86"/>
      <c r="D47" s="86"/>
      <c r="E47" s="86"/>
      <c r="F47" s="86"/>
      <c r="G47" s="86"/>
      <c r="H47" s="86"/>
      <c r="I47" s="89">
        <v>581212</v>
      </c>
      <c r="J47" s="89"/>
      <c r="K47" s="89">
        <v>18.968</v>
      </c>
      <c r="L47" s="89">
        <f>SUM(L48:L90)</f>
        <v>122196.29000000001</v>
      </c>
      <c r="M47" s="110"/>
      <c r="N47" s="110"/>
      <c r="O47" s="110">
        <v>0.1993</v>
      </c>
    </row>
    <row r="48" spans="2:15">
      <c r="B48" s="59" t="s">
        <v>401</v>
      </c>
      <c r="C48" s="88" t="s">
        <v>402</v>
      </c>
      <c r="D48" s="88" t="s">
        <v>393</v>
      </c>
      <c r="E48" s="88" t="s">
        <v>389</v>
      </c>
      <c r="F48" s="88"/>
      <c r="G48" s="127" t="s">
        <v>467</v>
      </c>
      <c r="H48" s="88" t="s">
        <v>162</v>
      </c>
      <c r="I48" s="118">
        <v>9050</v>
      </c>
      <c r="J48" s="118">
        <v>822000</v>
      </c>
      <c r="K48" s="118">
        <v>0</v>
      </c>
      <c r="L48" s="118">
        <v>2578.39</v>
      </c>
      <c r="M48" s="113">
        <v>0</v>
      </c>
      <c r="N48" s="113">
        <v>1.47E-2</v>
      </c>
      <c r="O48" s="113">
        <v>4.1999999999999997E-3</v>
      </c>
    </row>
    <row r="49" spans="2:15">
      <c r="B49" s="59" t="s">
        <v>403</v>
      </c>
      <c r="C49" s="88" t="s">
        <v>404</v>
      </c>
      <c r="D49" s="88" t="s">
        <v>388</v>
      </c>
      <c r="E49" s="88" t="s">
        <v>389</v>
      </c>
      <c r="F49" s="88"/>
      <c r="G49" s="127" t="s">
        <v>604</v>
      </c>
      <c r="H49" s="88" t="s">
        <v>162</v>
      </c>
      <c r="I49" s="118">
        <v>23842</v>
      </c>
      <c r="J49" s="118">
        <v>3461</v>
      </c>
      <c r="K49" s="118">
        <v>0</v>
      </c>
      <c r="L49" s="118">
        <v>2860.05</v>
      </c>
      <c r="M49" s="113">
        <v>0</v>
      </c>
      <c r="N49" s="113">
        <v>1.6299999999999999E-2</v>
      </c>
      <c r="O49" s="113">
        <v>4.6999999999999993E-3</v>
      </c>
    </row>
    <row r="50" spans="2:15">
      <c r="B50" s="59" t="s">
        <v>405</v>
      </c>
      <c r="C50" s="88" t="s">
        <v>406</v>
      </c>
      <c r="D50" s="88" t="s">
        <v>393</v>
      </c>
      <c r="E50" s="88" t="s">
        <v>389</v>
      </c>
      <c r="F50" s="88"/>
      <c r="G50" s="88" t="s">
        <v>407</v>
      </c>
      <c r="H50" s="88" t="s">
        <v>162</v>
      </c>
      <c r="I50" s="118">
        <v>284.25</v>
      </c>
      <c r="J50" s="118">
        <v>107981</v>
      </c>
      <c r="K50" s="118">
        <v>0</v>
      </c>
      <c r="L50" s="118">
        <v>1063.8399999999999</v>
      </c>
      <c r="M50" s="113">
        <v>0</v>
      </c>
      <c r="N50" s="113">
        <v>6.0999999999999995E-3</v>
      </c>
      <c r="O50" s="113">
        <v>1.7000000000000001E-3</v>
      </c>
    </row>
    <row r="51" spans="2:15">
      <c r="B51" s="59" t="s">
        <v>408</v>
      </c>
      <c r="C51" s="88" t="s">
        <v>409</v>
      </c>
      <c r="D51" s="88" t="s">
        <v>388</v>
      </c>
      <c r="E51" s="88" t="s">
        <v>389</v>
      </c>
      <c r="F51" s="88"/>
      <c r="G51" s="88" t="s">
        <v>410</v>
      </c>
      <c r="H51" s="88" t="s">
        <v>162</v>
      </c>
      <c r="I51" s="118">
        <v>1907</v>
      </c>
      <c r="J51" s="118">
        <v>19762</v>
      </c>
      <c r="K51" s="118">
        <v>0</v>
      </c>
      <c r="L51" s="118">
        <v>1306.2</v>
      </c>
      <c r="M51" s="113">
        <v>0</v>
      </c>
      <c r="N51" s="113">
        <v>7.4000000000000003E-3</v>
      </c>
      <c r="O51" s="113">
        <v>2.0999999999999999E-3</v>
      </c>
    </row>
    <row r="52" spans="2:15">
      <c r="B52" s="59" t="s">
        <v>411</v>
      </c>
      <c r="C52" s="88" t="s">
        <v>412</v>
      </c>
      <c r="D52" s="88" t="s">
        <v>388</v>
      </c>
      <c r="E52" s="88" t="s">
        <v>389</v>
      </c>
      <c r="F52" s="88"/>
      <c r="G52" s="88" t="s">
        <v>413</v>
      </c>
      <c r="H52" s="88" t="s">
        <v>162</v>
      </c>
      <c r="I52" s="118">
        <v>10860</v>
      </c>
      <c r="J52" s="118">
        <v>3418</v>
      </c>
      <c r="K52" s="118">
        <v>0</v>
      </c>
      <c r="L52" s="118">
        <v>1286.56</v>
      </c>
      <c r="M52" s="113">
        <v>0</v>
      </c>
      <c r="N52" s="113">
        <v>7.3000000000000001E-3</v>
      </c>
      <c r="O52" s="113">
        <v>2.0999999999999999E-3</v>
      </c>
    </row>
    <row r="53" spans="2:15">
      <c r="B53" s="59" t="s">
        <v>414</v>
      </c>
      <c r="C53" s="88" t="s">
        <v>415</v>
      </c>
      <c r="D53" s="88" t="s">
        <v>388</v>
      </c>
      <c r="E53" s="88" t="s">
        <v>389</v>
      </c>
      <c r="F53" s="88"/>
      <c r="G53" s="88" t="s">
        <v>413</v>
      </c>
      <c r="H53" s="88" t="s">
        <v>162</v>
      </c>
      <c r="I53" s="118">
        <v>12309.5</v>
      </c>
      <c r="J53" s="118">
        <v>18330</v>
      </c>
      <c r="K53" s="118">
        <v>0</v>
      </c>
      <c r="L53" s="118">
        <v>7820.44</v>
      </c>
      <c r="M53" s="113">
        <v>0</v>
      </c>
      <c r="N53" s="113">
        <v>4.4600000000000001E-2</v>
      </c>
      <c r="O53" s="113">
        <v>1.2800000000000001E-2</v>
      </c>
    </row>
    <row r="54" spans="2:15">
      <c r="B54" s="59" t="s">
        <v>416</v>
      </c>
      <c r="C54" s="88" t="s">
        <v>417</v>
      </c>
      <c r="D54" s="88" t="s">
        <v>393</v>
      </c>
      <c r="E54" s="88" t="s">
        <v>389</v>
      </c>
      <c r="F54" s="88"/>
      <c r="G54" s="88" t="s">
        <v>418</v>
      </c>
      <c r="H54" s="88" t="s">
        <v>162</v>
      </c>
      <c r="I54" s="118">
        <v>3620</v>
      </c>
      <c r="J54" s="118">
        <v>141</v>
      </c>
      <c r="K54" s="118">
        <v>0</v>
      </c>
      <c r="L54" s="118">
        <v>17.690000000000001</v>
      </c>
      <c r="M54" s="113">
        <v>0</v>
      </c>
      <c r="N54" s="113">
        <v>1E-4</v>
      </c>
      <c r="O54" s="113">
        <v>0</v>
      </c>
    </row>
    <row r="55" spans="2:15">
      <c r="B55" s="59" t="s">
        <v>419</v>
      </c>
      <c r="C55" s="88" t="s">
        <v>420</v>
      </c>
      <c r="D55" s="88" t="s">
        <v>388</v>
      </c>
      <c r="E55" s="88" t="s">
        <v>389</v>
      </c>
      <c r="F55" s="88"/>
      <c r="G55" s="88" t="s">
        <v>421</v>
      </c>
      <c r="H55" s="88" t="s">
        <v>162</v>
      </c>
      <c r="I55" s="118">
        <v>5430</v>
      </c>
      <c r="J55" s="118">
        <v>18447</v>
      </c>
      <c r="K55" s="118">
        <v>0</v>
      </c>
      <c r="L55" s="118">
        <v>3471.8</v>
      </c>
      <c r="M55" s="113">
        <v>0</v>
      </c>
      <c r="N55" s="113">
        <v>1.9799999999999998E-2</v>
      </c>
      <c r="O55" s="113">
        <v>5.6999999999999993E-3</v>
      </c>
    </row>
    <row r="56" spans="2:15">
      <c r="B56" s="59" t="s">
        <v>422</v>
      </c>
      <c r="C56" s="88" t="s">
        <v>423</v>
      </c>
      <c r="D56" s="88" t="s">
        <v>388</v>
      </c>
      <c r="E56" s="88" t="s">
        <v>389</v>
      </c>
      <c r="F56" s="88"/>
      <c r="G56" s="88" t="s">
        <v>421</v>
      </c>
      <c r="H56" s="88" t="s">
        <v>162</v>
      </c>
      <c r="I56" s="118">
        <v>4526</v>
      </c>
      <c r="J56" s="118">
        <v>9805</v>
      </c>
      <c r="K56" s="118">
        <v>2.306</v>
      </c>
      <c r="L56" s="118">
        <v>1540.43</v>
      </c>
      <c r="M56" s="113">
        <v>0</v>
      </c>
      <c r="N56" s="113">
        <v>8.8000000000000005E-3</v>
      </c>
      <c r="O56" s="113">
        <v>2.5000000000000001E-3</v>
      </c>
    </row>
    <row r="57" spans="2:15">
      <c r="B57" s="59" t="s">
        <v>424</v>
      </c>
      <c r="C57" s="88" t="s">
        <v>425</v>
      </c>
      <c r="D57" s="88" t="s">
        <v>393</v>
      </c>
      <c r="E57" s="88" t="s">
        <v>389</v>
      </c>
      <c r="F57" s="88"/>
      <c r="G57" s="88" t="s">
        <v>421</v>
      </c>
      <c r="H57" s="88" t="s">
        <v>162</v>
      </c>
      <c r="I57" s="118">
        <v>12735</v>
      </c>
      <c r="J57" s="118">
        <v>7359</v>
      </c>
      <c r="K57" s="118">
        <v>0</v>
      </c>
      <c r="L57" s="118">
        <v>3248.23</v>
      </c>
      <c r="M57" s="113">
        <v>3.2000000000000002E-3</v>
      </c>
      <c r="N57" s="113">
        <v>1.8500000000000003E-2</v>
      </c>
      <c r="O57" s="113">
        <v>5.3E-3</v>
      </c>
    </row>
    <row r="58" spans="2:15">
      <c r="B58" s="59" t="s">
        <v>426</v>
      </c>
      <c r="C58" s="88" t="s">
        <v>427</v>
      </c>
      <c r="D58" s="88" t="s">
        <v>388</v>
      </c>
      <c r="E58" s="88" t="s">
        <v>389</v>
      </c>
      <c r="F58" s="88"/>
      <c r="G58" s="88" t="s">
        <v>428</v>
      </c>
      <c r="H58" s="88" t="s">
        <v>162</v>
      </c>
      <c r="I58" s="118">
        <v>37740.5</v>
      </c>
      <c r="J58" s="118">
        <v>2375</v>
      </c>
      <c r="K58" s="118">
        <v>0</v>
      </c>
      <c r="L58" s="118">
        <v>3106.7</v>
      </c>
      <c r="M58" s="113">
        <v>0</v>
      </c>
      <c r="N58" s="113">
        <v>1.77E-2</v>
      </c>
      <c r="O58" s="113">
        <v>5.1000000000000004E-3</v>
      </c>
    </row>
    <row r="59" spans="2:15">
      <c r="B59" s="59" t="s">
        <v>429</v>
      </c>
      <c r="C59" s="88" t="s">
        <v>430</v>
      </c>
      <c r="D59" s="88" t="s">
        <v>388</v>
      </c>
      <c r="E59" s="88" t="s">
        <v>389</v>
      </c>
      <c r="F59" s="88"/>
      <c r="G59" s="88" t="s">
        <v>428</v>
      </c>
      <c r="H59" s="88" t="s">
        <v>162</v>
      </c>
      <c r="I59" s="118">
        <v>31093</v>
      </c>
      <c r="J59" s="118">
        <v>5110</v>
      </c>
      <c r="K59" s="118">
        <v>0</v>
      </c>
      <c r="L59" s="118">
        <v>5506.96</v>
      </c>
      <c r="M59" s="113">
        <v>0</v>
      </c>
      <c r="N59" s="113">
        <v>3.1400000000000004E-2</v>
      </c>
      <c r="O59" s="113">
        <v>9.0000000000000011E-3</v>
      </c>
    </row>
    <row r="60" spans="2:15">
      <c r="B60" s="59" t="s">
        <v>431</v>
      </c>
      <c r="C60" s="88" t="s">
        <v>432</v>
      </c>
      <c r="D60" s="88" t="s">
        <v>388</v>
      </c>
      <c r="E60" s="88" t="s">
        <v>389</v>
      </c>
      <c r="F60" s="88"/>
      <c r="G60" s="88" t="s">
        <v>428</v>
      </c>
      <c r="H60" s="88" t="s">
        <v>162</v>
      </c>
      <c r="I60" s="118">
        <v>2278.5</v>
      </c>
      <c r="J60" s="118">
        <v>9406</v>
      </c>
      <c r="K60" s="118">
        <v>0</v>
      </c>
      <c r="L60" s="118">
        <v>742.82</v>
      </c>
      <c r="M60" s="113">
        <v>0</v>
      </c>
      <c r="N60" s="113">
        <v>4.1999999999999997E-3</v>
      </c>
      <c r="O60" s="113">
        <v>1.1999999999999999E-3</v>
      </c>
    </row>
    <row r="61" spans="2:15">
      <c r="B61" s="59" t="s">
        <v>433</v>
      </c>
      <c r="C61" s="88" t="s">
        <v>434</v>
      </c>
      <c r="D61" s="88" t="s">
        <v>388</v>
      </c>
      <c r="E61" s="88" t="s">
        <v>389</v>
      </c>
      <c r="F61" s="88"/>
      <c r="G61" s="88" t="s">
        <v>428</v>
      </c>
      <c r="H61" s="88" t="s">
        <v>162</v>
      </c>
      <c r="I61" s="118">
        <v>1864</v>
      </c>
      <c r="J61" s="118">
        <v>19317</v>
      </c>
      <c r="K61" s="118">
        <v>0</v>
      </c>
      <c r="L61" s="118">
        <v>1248</v>
      </c>
      <c r="M61" s="113">
        <v>0</v>
      </c>
      <c r="N61" s="113">
        <v>7.0999999999999995E-3</v>
      </c>
      <c r="O61" s="113">
        <v>2E-3</v>
      </c>
    </row>
    <row r="62" spans="2:15">
      <c r="B62" s="59" t="s">
        <v>435</v>
      </c>
      <c r="C62" s="88" t="s">
        <v>436</v>
      </c>
      <c r="D62" s="88" t="s">
        <v>393</v>
      </c>
      <c r="E62" s="88" t="s">
        <v>389</v>
      </c>
      <c r="F62" s="88"/>
      <c r="G62" s="88" t="s">
        <v>437</v>
      </c>
      <c r="H62" s="88" t="s">
        <v>162</v>
      </c>
      <c r="I62" s="118">
        <v>3655.5</v>
      </c>
      <c r="J62" s="118">
        <v>1387800</v>
      </c>
      <c r="K62" s="118">
        <v>0</v>
      </c>
      <c r="L62" s="118">
        <v>1758.34</v>
      </c>
      <c r="M62" s="113">
        <v>0</v>
      </c>
      <c r="N62" s="113">
        <v>0.01</v>
      </c>
      <c r="O62" s="113">
        <v>2.8999999999999998E-3</v>
      </c>
    </row>
    <row r="63" spans="2:15">
      <c r="B63" s="59" t="s">
        <v>438</v>
      </c>
      <c r="C63" s="88" t="s">
        <v>439</v>
      </c>
      <c r="D63" s="88" t="s">
        <v>388</v>
      </c>
      <c r="E63" s="88" t="s">
        <v>389</v>
      </c>
      <c r="F63" s="88"/>
      <c r="G63" s="88" t="s">
        <v>437</v>
      </c>
      <c r="H63" s="88" t="s">
        <v>162</v>
      </c>
      <c r="I63" s="118">
        <v>11493</v>
      </c>
      <c r="J63" s="118">
        <v>5882</v>
      </c>
      <c r="K63" s="118">
        <v>0</v>
      </c>
      <c r="L63" s="118">
        <v>2343.08</v>
      </c>
      <c r="M63" s="113">
        <v>0</v>
      </c>
      <c r="N63" s="113">
        <v>1.34E-2</v>
      </c>
      <c r="O63" s="113">
        <v>3.8E-3</v>
      </c>
    </row>
    <row r="64" spans="2:15">
      <c r="B64" s="59" t="s">
        <v>440</v>
      </c>
      <c r="C64" s="88" t="s">
        <v>441</v>
      </c>
      <c r="D64" s="88" t="s">
        <v>388</v>
      </c>
      <c r="E64" s="88" t="s">
        <v>389</v>
      </c>
      <c r="F64" s="88"/>
      <c r="G64" s="88" t="s">
        <v>442</v>
      </c>
      <c r="H64" s="88" t="s">
        <v>162</v>
      </c>
      <c r="I64" s="118">
        <v>21063</v>
      </c>
      <c r="J64" s="118">
        <v>4468</v>
      </c>
      <c r="K64" s="118">
        <v>16.661999999999999</v>
      </c>
      <c r="L64" s="118">
        <v>3278.5</v>
      </c>
      <c r="M64" s="113">
        <v>0</v>
      </c>
      <c r="N64" s="113">
        <v>1.8700000000000001E-2</v>
      </c>
      <c r="O64" s="113">
        <v>5.3E-3</v>
      </c>
    </row>
    <row r="65" spans="2:15">
      <c r="B65" s="59" t="s">
        <v>443</v>
      </c>
      <c r="C65" s="88" t="s">
        <v>444</v>
      </c>
      <c r="D65" s="88" t="s">
        <v>388</v>
      </c>
      <c r="E65" s="88" t="s">
        <v>389</v>
      </c>
      <c r="F65" s="88"/>
      <c r="G65" s="127" t="s">
        <v>604</v>
      </c>
      <c r="H65" s="88" t="s">
        <v>162</v>
      </c>
      <c r="I65" s="118">
        <v>108621</v>
      </c>
      <c r="J65" s="118">
        <v>1307</v>
      </c>
      <c r="K65" s="118">
        <v>0</v>
      </c>
      <c r="L65" s="118">
        <v>4920.6000000000004</v>
      </c>
      <c r="M65" s="113">
        <v>0</v>
      </c>
      <c r="N65" s="113">
        <v>2.7999999999999997E-2</v>
      </c>
      <c r="O65" s="113">
        <v>8.0000000000000002E-3</v>
      </c>
    </row>
    <row r="66" spans="2:15">
      <c r="B66" s="59" t="s">
        <v>446</v>
      </c>
      <c r="C66" s="88" t="s">
        <v>447</v>
      </c>
      <c r="D66" s="88" t="s">
        <v>393</v>
      </c>
      <c r="E66" s="88" t="s">
        <v>389</v>
      </c>
      <c r="F66" s="88"/>
      <c r="G66" s="127" t="s">
        <v>604</v>
      </c>
      <c r="H66" s="88" t="s">
        <v>162</v>
      </c>
      <c r="I66" s="118">
        <v>3663.5</v>
      </c>
      <c r="J66" s="118">
        <v>26755</v>
      </c>
      <c r="K66" s="118">
        <v>0</v>
      </c>
      <c r="L66" s="118">
        <v>3397.27</v>
      </c>
      <c r="M66" s="113">
        <v>0</v>
      </c>
      <c r="N66" s="113">
        <v>1.9400000000000001E-2</v>
      </c>
      <c r="O66" s="113">
        <v>5.5000000000000005E-3</v>
      </c>
    </row>
    <row r="67" spans="2:15">
      <c r="B67" s="59" t="s">
        <v>448</v>
      </c>
      <c r="C67" s="88" t="s">
        <v>449</v>
      </c>
      <c r="D67" s="88" t="s">
        <v>388</v>
      </c>
      <c r="E67" s="88" t="s">
        <v>389</v>
      </c>
      <c r="F67" s="88"/>
      <c r="G67" s="127" t="s">
        <v>604</v>
      </c>
      <c r="H67" s="88" t="s">
        <v>162</v>
      </c>
      <c r="I67" s="118">
        <v>33884</v>
      </c>
      <c r="J67" s="118">
        <v>2805</v>
      </c>
      <c r="K67" s="118">
        <v>0</v>
      </c>
      <c r="L67" s="118">
        <v>3294.25</v>
      </c>
      <c r="M67" s="113">
        <v>0</v>
      </c>
      <c r="N67" s="113">
        <v>1.8799999999999997E-2</v>
      </c>
      <c r="O67" s="113">
        <v>5.4000000000000003E-3</v>
      </c>
    </row>
    <row r="68" spans="2:15">
      <c r="B68" s="59" t="s">
        <v>450</v>
      </c>
      <c r="C68" s="88" t="s">
        <v>451</v>
      </c>
      <c r="D68" s="88" t="s">
        <v>388</v>
      </c>
      <c r="E68" s="88" t="s">
        <v>389</v>
      </c>
      <c r="F68" s="88"/>
      <c r="G68" s="88" t="s">
        <v>445</v>
      </c>
      <c r="H68" s="88" t="s">
        <v>162</v>
      </c>
      <c r="I68" s="118">
        <v>5505</v>
      </c>
      <c r="J68" s="118">
        <v>10494</v>
      </c>
      <c r="K68" s="118">
        <v>0</v>
      </c>
      <c r="L68" s="118">
        <v>2002.29</v>
      </c>
      <c r="M68" s="113">
        <v>0</v>
      </c>
      <c r="N68" s="113">
        <v>1.1399999999999999E-2</v>
      </c>
      <c r="O68" s="113">
        <v>3.3E-3</v>
      </c>
    </row>
    <row r="69" spans="2:15">
      <c r="B69" s="59" t="s">
        <v>452</v>
      </c>
      <c r="C69" s="88" t="s">
        <v>453</v>
      </c>
      <c r="D69" s="88" t="s">
        <v>393</v>
      </c>
      <c r="E69" s="88" t="s">
        <v>389</v>
      </c>
      <c r="F69" s="88"/>
      <c r="G69" s="88" t="s">
        <v>454</v>
      </c>
      <c r="H69" s="88" t="s">
        <v>162</v>
      </c>
      <c r="I69" s="118">
        <v>5495</v>
      </c>
      <c r="J69" s="118">
        <v>7694</v>
      </c>
      <c r="K69" s="118">
        <v>0</v>
      </c>
      <c r="L69" s="118">
        <v>1465.37</v>
      </c>
      <c r="M69" s="113">
        <v>0</v>
      </c>
      <c r="N69" s="113">
        <v>8.3999999999999995E-3</v>
      </c>
      <c r="O69" s="113">
        <v>2.3999999999999998E-3</v>
      </c>
    </row>
    <row r="70" spans="2:15">
      <c r="B70" s="59" t="s">
        <v>455</v>
      </c>
      <c r="C70" s="88" t="s">
        <v>456</v>
      </c>
      <c r="D70" s="88" t="s">
        <v>388</v>
      </c>
      <c r="E70" s="88" t="s">
        <v>389</v>
      </c>
      <c r="F70" s="88"/>
      <c r="G70" s="88" t="s">
        <v>454</v>
      </c>
      <c r="H70" s="88" t="s">
        <v>162</v>
      </c>
      <c r="I70" s="118">
        <v>3167.5</v>
      </c>
      <c r="J70" s="118">
        <v>14063</v>
      </c>
      <c r="K70" s="118">
        <v>0</v>
      </c>
      <c r="L70" s="118">
        <v>1543.91</v>
      </c>
      <c r="M70" s="113">
        <v>0</v>
      </c>
      <c r="N70" s="113">
        <v>8.8000000000000005E-3</v>
      </c>
      <c r="O70" s="113">
        <v>2.5000000000000001E-3</v>
      </c>
    </row>
    <row r="71" spans="2:15">
      <c r="B71" s="59" t="s">
        <v>457</v>
      </c>
      <c r="C71" s="88" t="s">
        <v>458</v>
      </c>
      <c r="D71" s="88" t="s">
        <v>393</v>
      </c>
      <c r="E71" s="88" t="s">
        <v>389</v>
      </c>
      <c r="F71" s="88"/>
      <c r="G71" s="88" t="s">
        <v>454</v>
      </c>
      <c r="H71" s="88" t="s">
        <v>162</v>
      </c>
      <c r="I71" s="118">
        <v>2715</v>
      </c>
      <c r="J71" s="118">
        <v>1608</v>
      </c>
      <c r="K71" s="118">
        <v>0</v>
      </c>
      <c r="L71" s="118">
        <v>151.32</v>
      </c>
      <c r="M71" s="113">
        <v>0</v>
      </c>
      <c r="N71" s="113">
        <v>8.9999999999999998E-4</v>
      </c>
      <c r="O71" s="113">
        <v>2.0000000000000001E-4</v>
      </c>
    </row>
    <row r="72" spans="2:15">
      <c r="B72" s="59" t="s">
        <v>459</v>
      </c>
      <c r="C72" s="88" t="s">
        <v>460</v>
      </c>
      <c r="D72" s="88" t="s">
        <v>388</v>
      </c>
      <c r="E72" s="88" t="s">
        <v>389</v>
      </c>
      <c r="F72" s="88"/>
      <c r="G72" s="88" t="s">
        <v>454</v>
      </c>
      <c r="H72" s="88" t="s">
        <v>162</v>
      </c>
      <c r="I72" s="118">
        <v>14567</v>
      </c>
      <c r="J72" s="118">
        <v>3270</v>
      </c>
      <c r="K72" s="118">
        <v>0</v>
      </c>
      <c r="L72" s="118">
        <v>1651</v>
      </c>
      <c r="M72" s="113">
        <v>0</v>
      </c>
      <c r="N72" s="113">
        <v>9.3999999999999986E-3</v>
      </c>
      <c r="O72" s="113">
        <v>2.7000000000000001E-3</v>
      </c>
    </row>
    <row r="73" spans="2:15">
      <c r="B73" s="59" t="s">
        <v>461</v>
      </c>
      <c r="C73" s="88" t="s">
        <v>462</v>
      </c>
      <c r="D73" s="88" t="s">
        <v>388</v>
      </c>
      <c r="E73" s="88" t="s">
        <v>389</v>
      </c>
      <c r="F73" s="88"/>
      <c r="G73" s="88" t="s">
        <v>454</v>
      </c>
      <c r="H73" s="88" t="s">
        <v>162</v>
      </c>
      <c r="I73" s="118">
        <v>4579</v>
      </c>
      <c r="J73" s="118">
        <v>5527</v>
      </c>
      <c r="K73" s="118">
        <v>0</v>
      </c>
      <c r="L73" s="118">
        <v>877.18</v>
      </c>
      <c r="M73" s="113">
        <v>0</v>
      </c>
      <c r="N73" s="113">
        <v>5.0000000000000001E-3</v>
      </c>
      <c r="O73" s="113">
        <v>1.4000000000000002E-3</v>
      </c>
    </row>
    <row r="74" spans="2:15">
      <c r="B74" s="59" t="s">
        <v>463</v>
      </c>
      <c r="C74" s="88" t="s">
        <v>464</v>
      </c>
      <c r="D74" s="88" t="s">
        <v>393</v>
      </c>
      <c r="E74" s="88" t="s">
        <v>389</v>
      </c>
      <c r="F74" s="88"/>
      <c r="G74" s="88" t="s">
        <v>454</v>
      </c>
      <c r="H74" s="88" t="s">
        <v>162</v>
      </c>
      <c r="I74" s="118">
        <v>27150</v>
      </c>
      <c r="J74" s="118">
        <v>628</v>
      </c>
      <c r="K74" s="118">
        <v>0</v>
      </c>
      <c r="L74" s="118">
        <v>590.96</v>
      </c>
      <c r="M74" s="113">
        <v>0</v>
      </c>
      <c r="N74" s="113">
        <v>3.4000000000000002E-3</v>
      </c>
      <c r="O74" s="113">
        <v>1E-3</v>
      </c>
    </row>
    <row r="75" spans="2:15">
      <c r="B75" s="59" t="s">
        <v>465</v>
      </c>
      <c r="C75" s="88" t="s">
        <v>466</v>
      </c>
      <c r="D75" s="88" t="s">
        <v>393</v>
      </c>
      <c r="E75" s="88" t="s">
        <v>389</v>
      </c>
      <c r="F75" s="88"/>
      <c r="G75" s="88" t="s">
        <v>467</v>
      </c>
      <c r="H75" s="88" t="s">
        <v>162</v>
      </c>
      <c r="I75" s="118">
        <v>685.25</v>
      </c>
      <c r="J75" s="118">
        <v>275882</v>
      </c>
      <c r="K75" s="118">
        <v>0</v>
      </c>
      <c r="L75" s="118">
        <v>6552.41</v>
      </c>
      <c r="M75" s="113">
        <v>0</v>
      </c>
      <c r="N75" s="113">
        <v>3.7400000000000003E-2</v>
      </c>
      <c r="O75" s="113">
        <v>1.0700000000000001E-2</v>
      </c>
    </row>
    <row r="76" spans="2:15">
      <c r="B76" s="59" t="s">
        <v>468</v>
      </c>
      <c r="C76" s="88" t="s">
        <v>469</v>
      </c>
      <c r="D76" s="88" t="s">
        <v>393</v>
      </c>
      <c r="E76" s="88" t="s">
        <v>389</v>
      </c>
      <c r="F76" s="88"/>
      <c r="G76" s="88" t="s">
        <v>467</v>
      </c>
      <c r="H76" s="88" t="s">
        <v>162</v>
      </c>
      <c r="I76" s="118">
        <v>739.5</v>
      </c>
      <c r="J76" s="118">
        <v>159234</v>
      </c>
      <c r="K76" s="118">
        <v>0</v>
      </c>
      <c r="L76" s="118">
        <v>4081.34</v>
      </c>
      <c r="M76" s="113">
        <v>0</v>
      </c>
      <c r="N76" s="113">
        <v>2.3300000000000001E-2</v>
      </c>
      <c r="O76" s="113">
        <v>6.7000000000000002E-3</v>
      </c>
    </row>
    <row r="77" spans="2:15">
      <c r="B77" s="59" t="s">
        <v>470</v>
      </c>
      <c r="C77" s="88" t="s">
        <v>471</v>
      </c>
      <c r="D77" s="88" t="s">
        <v>388</v>
      </c>
      <c r="E77" s="88" t="s">
        <v>389</v>
      </c>
      <c r="F77" s="88"/>
      <c r="G77" s="88" t="s">
        <v>467</v>
      </c>
      <c r="H77" s="88" t="s">
        <v>162</v>
      </c>
      <c r="I77" s="118">
        <v>45681</v>
      </c>
      <c r="J77" s="118">
        <v>688</v>
      </c>
      <c r="K77" s="118">
        <v>0</v>
      </c>
      <c r="L77" s="118">
        <v>1089.31</v>
      </c>
      <c r="M77" s="113">
        <v>0</v>
      </c>
      <c r="N77" s="113">
        <v>6.1999999999999998E-3</v>
      </c>
      <c r="O77" s="113">
        <v>1.8E-3</v>
      </c>
    </row>
    <row r="78" spans="2:15">
      <c r="B78" s="59" t="s">
        <v>472</v>
      </c>
      <c r="C78" s="88" t="s">
        <v>473</v>
      </c>
      <c r="D78" s="88" t="s">
        <v>388</v>
      </c>
      <c r="E78" s="88" t="s">
        <v>389</v>
      </c>
      <c r="F78" s="88"/>
      <c r="G78" s="88" t="s">
        <v>467</v>
      </c>
      <c r="H78" s="88" t="s">
        <v>162</v>
      </c>
      <c r="I78" s="118">
        <v>490.5</v>
      </c>
      <c r="J78" s="118">
        <v>11978</v>
      </c>
      <c r="K78" s="118">
        <v>0</v>
      </c>
      <c r="L78" s="118">
        <v>203.64</v>
      </c>
      <c r="M78" s="113">
        <v>0</v>
      </c>
      <c r="N78" s="113">
        <v>1.1999999999999999E-3</v>
      </c>
      <c r="O78" s="113">
        <v>2.9999999999999997E-4</v>
      </c>
    </row>
    <row r="79" spans="2:15">
      <c r="B79" s="59" t="s">
        <v>474</v>
      </c>
      <c r="C79" s="88" t="s">
        <v>475</v>
      </c>
      <c r="D79" s="88" t="s">
        <v>393</v>
      </c>
      <c r="E79" s="88" t="s">
        <v>389</v>
      </c>
      <c r="F79" s="88"/>
      <c r="G79" s="88" t="s">
        <v>394</v>
      </c>
      <c r="H79" s="88" t="s">
        <v>162</v>
      </c>
      <c r="I79" s="118">
        <v>1001</v>
      </c>
      <c r="J79" s="118">
        <v>141805</v>
      </c>
      <c r="K79" s="118">
        <v>0</v>
      </c>
      <c r="L79" s="118">
        <v>4919.88</v>
      </c>
      <c r="M79" s="113">
        <v>0</v>
      </c>
      <c r="N79" s="113">
        <v>2.7999999999999997E-2</v>
      </c>
      <c r="O79" s="113">
        <v>8.0000000000000002E-3</v>
      </c>
    </row>
    <row r="80" spans="2:15">
      <c r="B80" s="59" t="s">
        <v>476</v>
      </c>
      <c r="C80" s="88" t="s">
        <v>477</v>
      </c>
      <c r="D80" s="88" t="s">
        <v>393</v>
      </c>
      <c r="E80" s="88" t="s">
        <v>389</v>
      </c>
      <c r="F80" s="88"/>
      <c r="G80" s="88" t="s">
        <v>394</v>
      </c>
      <c r="H80" s="88" t="s">
        <v>162</v>
      </c>
      <c r="I80" s="118">
        <v>1831</v>
      </c>
      <c r="J80" s="118">
        <v>22707</v>
      </c>
      <c r="K80" s="118">
        <v>0</v>
      </c>
      <c r="L80" s="118">
        <v>1441.04</v>
      </c>
      <c r="M80" s="113">
        <v>0</v>
      </c>
      <c r="N80" s="113">
        <v>8.199999999999999E-3</v>
      </c>
      <c r="O80" s="113">
        <v>2.3999999999999998E-3</v>
      </c>
    </row>
    <row r="81" spans="2:15">
      <c r="B81" s="59" t="s">
        <v>478</v>
      </c>
      <c r="C81" s="88" t="s">
        <v>479</v>
      </c>
      <c r="D81" s="88" t="s">
        <v>393</v>
      </c>
      <c r="E81" s="88" t="s">
        <v>389</v>
      </c>
      <c r="F81" s="88"/>
      <c r="G81" s="88" t="s">
        <v>394</v>
      </c>
      <c r="H81" s="88" t="s">
        <v>162</v>
      </c>
      <c r="I81" s="118">
        <v>10281.5</v>
      </c>
      <c r="J81" s="118">
        <v>20351</v>
      </c>
      <c r="K81" s="118">
        <v>0</v>
      </c>
      <c r="L81" s="118">
        <v>7252.22</v>
      </c>
      <c r="M81" s="113">
        <v>0</v>
      </c>
      <c r="N81" s="113">
        <v>4.1299999999999996E-2</v>
      </c>
      <c r="O81" s="113">
        <v>1.18E-2</v>
      </c>
    </row>
    <row r="82" spans="2:15">
      <c r="B82" s="59" t="s">
        <v>480</v>
      </c>
      <c r="C82" s="88" t="s">
        <v>481</v>
      </c>
      <c r="D82" s="88" t="s">
        <v>393</v>
      </c>
      <c r="E82" s="88" t="s">
        <v>389</v>
      </c>
      <c r="F82" s="88"/>
      <c r="G82" s="88" t="s">
        <v>394</v>
      </c>
      <c r="H82" s="88" t="s">
        <v>162</v>
      </c>
      <c r="I82" s="118">
        <v>1130.5</v>
      </c>
      <c r="J82" s="118">
        <v>45504</v>
      </c>
      <c r="K82" s="118">
        <v>0</v>
      </c>
      <c r="L82" s="118">
        <v>1782.99</v>
      </c>
      <c r="M82" s="113">
        <v>0</v>
      </c>
      <c r="N82" s="113">
        <v>1.0200000000000001E-2</v>
      </c>
      <c r="O82" s="113">
        <v>2.8999999999999998E-3</v>
      </c>
    </row>
    <row r="83" spans="2:15">
      <c r="B83" s="59" t="s">
        <v>482</v>
      </c>
      <c r="C83" s="88" t="s">
        <v>483</v>
      </c>
      <c r="D83" s="88" t="s">
        <v>393</v>
      </c>
      <c r="E83" s="88" t="s">
        <v>389</v>
      </c>
      <c r="F83" s="88"/>
      <c r="G83" s="88" t="s">
        <v>394</v>
      </c>
      <c r="H83" s="88" t="s">
        <v>162</v>
      </c>
      <c r="I83" s="118">
        <v>2715</v>
      </c>
      <c r="J83" s="118">
        <v>17423</v>
      </c>
      <c r="K83" s="118">
        <v>0</v>
      </c>
      <c r="L83" s="118">
        <v>1639.54</v>
      </c>
      <c r="M83" s="113">
        <v>0</v>
      </c>
      <c r="N83" s="113">
        <v>9.300000000000001E-3</v>
      </c>
      <c r="O83" s="113">
        <v>2.7000000000000001E-3</v>
      </c>
    </row>
    <row r="84" spans="2:15">
      <c r="B84" s="59" t="s">
        <v>484</v>
      </c>
      <c r="C84" s="88" t="s">
        <v>485</v>
      </c>
      <c r="D84" s="88" t="s">
        <v>393</v>
      </c>
      <c r="E84" s="88" t="s">
        <v>389</v>
      </c>
      <c r="F84" s="88"/>
      <c r="G84" s="88" t="s">
        <v>394</v>
      </c>
      <c r="H84" s="88" t="s">
        <v>162</v>
      </c>
      <c r="I84" s="118">
        <v>543</v>
      </c>
      <c r="J84" s="118">
        <v>18733</v>
      </c>
      <c r="K84" s="118">
        <v>0</v>
      </c>
      <c r="L84" s="118">
        <v>352.56</v>
      </c>
      <c r="M84" s="113">
        <v>0</v>
      </c>
      <c r="N84" s="113">
        <v>2E-3</v>
      </c>
      <c r="O84" s="113">
        <v>5.9999999999999995E-4</v>
      </c>
    </row>
    <row r="85" spans="2:15">
      <c r="B85" s="59" t="s">
        <v>486</v>
      </c>
      <c r="C85" s="88" t="s">
        <v>487</v>
      </c>
      <c r="D85" s="88" t="s">
        <v>393</v>
      </c>
      <c r="E85" s="88" t="s">
        <v>389</v>
      </c>
      <c r="F85" s="88"/>
      <c r="G85" s="88" t="s">
        <v>397</v>
      </c>
      <c r="H85" s="88" t="s">
        <v>162</v>
      </c>
      <c r="I85" s="118">
        <v>4557</v>
      </c>
      <c r="J85" s="118">
        <v>36480</v>
      </c>
      <c r="K85" s="118">
        <v>0</v>
      </c>
      <c r="L85" s="118">
        <v>5761.86</v>
      </c>
      <c r="M85" s="113">
        <v>0</v>
      </c>
      <c r="N85" s="113">
        <v>3.2799999999999996E-2</v>
      </c>
      <c r="O85" s="113">
        <v>9.3999999999999986E-3</v>
      </c>
    </row>
    <row r="86" spans="2:15">
      <c r="B86" s="59" t="s">
        <v>488</v>
      </c>
      <c r="C86" s="88" t="s">
        <v>489</v>
      </c>
      <c r="D86" s="88" t="s">
        <v>393</v>
      </c>
      <c r="E86" s="88" t="s">
        <v>389</v>
      </c>
      <c r="F86" s="88"/>
      <c r="G86" s="88" t="s">
        <v>397</v>
      </c>
      <c r="H86" s="88" t="s">
        <v>162</v>
      </c>
      <c r="I86" s="118">
        <v>33472</v>
      </c>
      <c r="J86" s="118">
        <v>5983</v>
      </c>
      <c r="K86" s="118">
        <v>0</v>
      </c>
      <c r="L86" s="118">
        <v>6941.1</v>
      </c>
      <c r="M86" s="113">
        <v>0</v>
      </c>
      <c r="N86" s="113">
        <v>3.9599999999999996E-2</v>
      </c>
      <c r="O86" s="113">
        <v>1.1299999999999999E-2</v>
      </c>
    </row>
    <row r="87" spans="2:15">
      <c r="B87" s="59" t="s">
        <v>490</v>
      </c>
      <c r="C87" s="88" t="s">
        <v>491</v>
      </c>
      <c r="D87" s="88" t="s">
        <v>388</v>
      </c>
      <c r="E87" s="88" t="s">
        <v>389</v>
      </c>
      <c r="F87" s="88"/>
      <c r="G87" s="88" t="s">
        <v>397</v>
      </c>
      <c r="H87" s="88" t="s">
        <v>162</v>
      </c>
      <c r="I87" s="118">
        <v>49161.5</v>
      </c>
      <c r="J87" s="118">
        <v>5152</v>
      </c>
      <c r="K87" s="118">
        <v>0</v>
      </c>
      <c r="L87" s="118">
        <v>8778.69</v>
      </c>
      <c r="M87" s="113">
        <v>0</v>
      </c>
      <c r="N87" s="113">
        <v>0.05</v>
      </c>
      <c r="O87" s="113">
        <v>1.43E-2</v>
      </c>
    </row>
    <row r="88" spans="2:15">
      <c r="B88" s="59" t="s">
        <v>492</v>
      </c>
      <c r="C88" s="88" t="s">
        <v>493</v>
      </c>
      <c r="D88" s="88" t="s">
        <v>393</v>
      </c>
      <c r="E88" s="88" t="s">
        <v>389</v>
      </c>
      <c r="F88" s="88"/>
      <c r="G88" s="88" t="s">
        <v>397</v>
      </c>
      <c r="H88" s="88" t="s">
        <v>162</v>
      </c>
      <c r="I88" s="118">
        <v>2259</v>
      </c>
      <c r="J88" s="118">
        <v>37991</v>
      </c>
      <c r="K88" s="118">
        <v>0</v>
      </c>
      <c r="L88" s="118">
        <v>2974.58</v>
      </c>
      <c r="M88" s="113">
        <v>0</v>
      </c>
      <c r="N88" s="113">
        <v>1.7000000000000001E-2</v>
      </c>
      <c r="O88" s="113">
        <v>4.8999999999999998E-3</v>
      </c>
    </row>
    <row r="89" spans="2:15">
      <c r="B89" s="59" t="s">
        <v>494</v>
      </c>
      <c r="C89" s="88" t="s">
        <v>495</v>
      </c>
      <c r="D89" s="88" t="s">
        <v>393</v>
      </c>
      <c r="E89" s="88" t="s">
        <v>389</v>
      </c>
      <c r="F89" s="88"/>
      <c r="G89" s="88" t="s">
        <v>397</v>
      </c>
      <c r="H89" s="88" t="s">
        <v>162</v>
      </c>
      <c r="I89" s="118">
        <v>9991</v>
      </c>
      <c r="J89" s="118">
        <v>9121</v>
      </c>
      <c r="K89" s="118">
        <v>0</v>
      </c>
      <c r="L89" s="118">
        <v>3158.49</v>
      </c>
      <c r="M89" s="113">
        <v>0</v>
      </c>
      <c r="N89" s="113">
        <v>1.8000000000000002E-2</v>
      </c>
      <c r="O89" s="113">
        <v>5.1999999999999998E-3</v>
      </c>
    </row>
    <row r="90" spans="2:15">
      <c r="B90" s="117" t="s">
        <v>496</v>
      </c>
      <c r="C90" s="88" t="s">
        <v>497</v>
      </c>
      <c r="D90" s="88" t="s">
        <v>393</v>
      </c>
      <c r="E90" s="88" t="s">
        <v>389</v>
      </c>
      <c r="F90" s="88"/>
      <c r="G90" s="88" t="s">
        <v>397</v>
      </c>
      <c r="H90" s="88" t="s">
        <v>162</v>
      </c>
      <c r="I90" s="118">
        <v>13575</v>
      </c>
      <c r="J90" s="118">
        <v>4664</v>
      </c>
      <c r="K90" s="118">
        <v>0</v>
      </c>
      <c r="L90" s="118">
        <v>2194.46</v>
      </c>
      <c r="M90" s="113">
        <v>0</v>
      </c>
      <c r="N90" s="113">
        <v>1.2500000000000001E-2</v>
      </c>
      <c r="O90" s="113">
        <v>3.5999999999999999E-3</v>
      </c>
    </row>
    <row r="91" spans="2:15">
      <c r="B91" s="115" t="s">
        <v>248</v>
      </c>
      <c r="E91" s="1"/>
      <c r="F91" s="1"/>
      <c r="G91" s="1"/>
    </row>
    <row r="92" spans="2:15">
      <c r="B92" s="115" t="s">
        <v>131</v>
      </c>
      <c r="E92" s="1"/>
      <c r="F92" s="1"/>
      <c r="G92" s="1"/>
    </row>
    <row r="93" spans="2:15">
      <c r="B93" s="115" t="s">
        <v>244</v>
      </c>
      <c r="E93" s="1"/>
      <c r="F93" s="1"/>
      <c r="G93" s="1"/>
    </row>
    <row r="94" spans="2:15">
      <c r="B94" s="115" t="s">
        <v>245</v>
      </c>
      <c r="E94" s="1"/>
      <c r="F94" s="1"/>
      <c r="G94" s="1"/>
    </row>
    <row r="95" spans="2:15">
      <c r="B95" s="138" t="s">
        <v>255</v>
      </c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</row>
    <row r="96" spans="2:15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 ht="18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 ht="18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 ht="18">
      <c r="B363" s="3"/>
    </row>
  </sheetData>
  <mergeCells count="3">
    <mergeCell ref="B6:O6"/>
    <mergeCell ref="B7:O7"/>
    <mergeCell ref="B95:O95"/>
  </mergeCells>
  <phoneticPr fontId="4" type="noConversion"/>
  <dataValidations count="4">
    <dataValidation type="list" allowBlank="1" showInputMessage="1" showErrorMessage="1" sqref="E37:E94 E96:E357" xr:uid="{00000000-0002-0000-0500-000000000000}">
      <formula1>$BF$6:$BF$23</formula1>
    </dataValidation>
    <dataValidation type="list" allowBlank="1" showInputMessage="1" showErrorMessage="1" sqref="H37:H94 H96:H357" xr:uid="{00000000-0002-0000-0500-000001000000}">
      <formula1>$BJ$6:$BJ$19</formula1>
    </dataValidation>
    <dataValidation type="list" allowBlank="1" showInputMessage="1" showErrorMessage="1" sqref="G96:G363 G37:G94" xr:uid="{00000000-0002-0000-0500-000002000000}">
      <formula1>$BH$6:$BH$29</formula1>
    </dataValidation>
    <dataValidation allowBlank="1" showInputMessage="1" showErrorMessage="1" sqref="B93" xr:uid="{00000000-0002-0000-0500-000003000000}"/>
  </dataValidations>
  <pageMargins left="0" right="0" top="0.5" bottom="0.5" header="0" footer="0.25"/>
  <pageSetup paperSize="9" scale="5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workbookViewId="0">
      <selection activeCell="C42" sqref="C42"/>
    </sheetView>
  </sheetViews>
  <sheetFormatPr defaultColWidth="9.1796875" defaultRowHeight="17.5"/>
  <cols>
    <col min="1" max="1" width="6.26953125" style="1" customWidth="1"/>
    <col min="2" max="2" width="48.54296875" style="2" customWidth="1"/>
    <col min="3" max="3" width="18.1796875" style="2" customWidth="1"/>
    <col min="4" max="4" width="12.1796875" style="2" customWidth="1"/>
    <col min="5" max="5" width="8.453125" style="2" customWidth="1"/>
    <col min="6" max="6" width="9.7265625" style="2" bestFit="1" customWidth="1"/>
    <col min="7" max="7" width="12.54296875" style="2" bestFit="1" customWidth="1"/>
    <col min="8" max="8" width="20.1796875" style="1" customWidth="1"/>
    <col min="9" max="9" width="12.26953125" style="1" customWidth="1"/>
    <col min="10" max="10" width="12.54296875" style="1" customWidth="1"/>
    <col min="11" max="11" width="16.453125" style="1" customWidth="1"/>
    <col min="12" max="12" width="13.1796875" style="1" customWidth="1"/>
    <col min="13" max="13" width="12.81640625" style="1" customWidth="1"/>
    <col min="14" max="14" width="13" style="1" customWidth="1"/>
    <col min="15" max="15" width="7.54296875" style="1" customWidth="1"/>
    <col min="16" max="16" width="6.7265625" style="1" customWidth="1"/>
    <col min="17" max="17" width="7.7265625" style="1" customWidth="1"/>
    <col min="18" max="18" width="7.1796875" style="1" customWidth="1"/>
    <col min="19" max="19" width="6" style="1" customWidth="1"/>
    <col min="20" max="20" width="7.81640625" style="1" customWidth="1"/>
    <col min="21" max="21" width="8.1796875" style="1" customWidth="1"/>
    <col min="22" max="22" width="6.26953125" style="1" customWidth="1"/>
    <col min="23" max="23" width="8" style="1" customWidth="1"/>
    <col min="24" max="24" width="8.7265625" style="1" customWidth="1"/>
    <col min="25" max="25" width="10" style="1" customWidth="1"/>
    <col min="26" max="26" width="9.54296875" style="1" customWidth="1"/>
    <col min="27" max="27" width="6.1796875" style="1" customWidth="1"/>
    <col min="28" max="29" width="5.7265625" style="1" customWidth="1"/>
    <col min="30" max="30" width="6.81640625" style="1" customWidth="1"/>
    <col min="31" max="31" width="6.453125" style="1" customWidth="1"/>
    <col min="32" max="32" width="6.7265625" style="1" customWidth="1"/>
    <col min="33" max="33" width="7.26953125" style="1" customWidth="1"/>
    <col min="34" max="45" width="5.7265625" style="1" customWidth="1"/>
    <col min="46" max="16384" width="9.1796875" style="1"/>
  </cols>
  <sheetData>
    <row r="1" spans="2:63">
      <c r="B1" s="80" t="s">
        <v>279</v>
      </c>
    </row>
    <row r="2" spans="2:63">
      <c r="B2" s="80" t="s">
        <v>280</v>
      </c>
    </row>
    <row r="3" spans="2:63">
      <c r="B3" s="80" t="s">
        <v>591</v>
      </c>
    </row>
    <row r="4" spans="2:63">
      <c r="B4" s="80" t="s">
        <v>592</v>
      </c>
    </row>
    <row r="6" spans="2:63" ht="26.25" customHeight="1">
      <c r="B6" s="151" t="s">
        <v>196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3"/>
      <c r="BK6" s="3"/>
    </row>
    <row r="7" spans="2:63" ht="26.25" customHeight="1">
      <c r="B7" s="151" t="s">
        <v>264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3"/>
      <c r="BH7" s="3"/>
      <c r="BK7" s="3"/>
    </row>
    <row r="8" spans="2:63" s="3" customFormat="1" ht="46.5">
      <c r="B8" s="19" t="s">
        <v>134</v>
      </c>
      <c r="C8" s="24" t="s">
        <v>45</v>
      </c>
      <c r="D8" s="75" t="s">
        <v>139</v>
      </c>
      <c r="E8" s="47" t="s">
        <v>136</v>
      </c>
      <c r="F8" s="75" t="s">
        <v>78</v>
      </c>
      <c r="G8" s="24" t="s">
        <v>120</v>
      </c>
      <c r="H8" s="24" t="s">
        <v>247</v>
      </c>
      <c r="I8" s="24" t="s">
        <v>243</v>
      </c>
      <c r="J8" s="24" t="s">
        <v>242</v>
      </c>
      <c r="K8" s="24" t="s">
        <v>72</v>
      </c>
      <c r="L8" s="24" t="s">
        <v>66</v>
      </c>
      <c r="M8" s="47" t="s">
        <v>169</v>
      </c>
      <c r="N8" s="25" t="s">
        <v>171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249</v>
      </c>
      <c r="I9" s="26" t="s">
        <v>73</v>
      </c>
      <c r="J9" s="26" t="s">
        <v>241</v>
      </c>
      <c r="K9" s="26" t="s">
        <v>241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257</v>
      </c>
      <c r="C11" s="83"/>
      <c r="D11" s="83"/>
      <c r="E11" s="83"/>
      <c r="F11" s="83"/>
      <c r="G11" s="83"/>
      <c r="H11" s="82">
        <v>10333663.34</v>
      </c>
      <c r="I11" s="82"/>
      <c r="J11" s="82">
        <v>36.488</v>
      </c>
      <c r="K11" s="82">
        <f>+K12+K39</f>
        <v>106383.11000000002</v>
      </c>
      <c r="L11" s="109"/>
      <c r="M11" s="109"/>
      <c r="N11" s="109">
        <v>0.17350000000000002</v>
      </c>
      <c r="O11" s="5"/>
      <c r="BH11" s="1"/>
      <c r="BI11" s="3"/>
      <c r="BK11" s="1"/>
    </row>
    <row r="12" spans="2:63" customFormat="1" ht="15.5">
      <c r="B12" s="56" t="s">
        <v>231</v>
      </c>
      <c r="C12" s="86"/>
      <c r="D12" s="86"/>
      <c r="E12" s="86"/>
      <c r="F12" s="86"/>
      <c r="G12" s="86"/>
      <c r="H12" s="89">
        <v>10038777.59</v>
      </c>
      <c r="I12" s="89"/>
      <c r="J12" s="89"/>
      <c r="K12" s="89">
        <f>+K13+K20+K23</f>
        <v>69336.490000000005</v>
      </c>
      <c r="L12" s="110"/>
      <c r="M12" s="110"/>
      <c r="N12" s="110">
        <v>0.11310000000000001</v>
      </c>
    </row>
    <row r="13" spans="2:63" customFormat="1" ht="15.5">
      <c r="B13" s="56" t="s">
        <v>258</v>
      </c>
      <c r="C13" s="86"/>
      <c r="D13" s="86"/>
      <c r="E13" s="86"/>
      <c r="F13" s="86"/>
      <c r="G13" s="86"/>
      <c r="H13" s="89">
        <v>945253</v>
      </c>
      <c r="I13" s="89"/>
      <c r="J13" s="89"/>
      <c r="K13" s="89">
        <f>SUM(K14:K19)</f>
        <v>13909.81</v>
      </c>
      <c r="L13" s="110"/>
      <c r="M13" s="110"/>
      <c r="N13" s="110">
        <v>2.2700000000000001E-2</v>
      </c>
    </row>
    <row r="14" spans="2:63" customFormat="1" ht="15.5">
      <c r="B14" s="59" t="s">
        <v>498</v>
      </c>
      <c r="C14" s="88">
        <v>1148980</v>
      </c>
      <c r="D14" s="88" t="s">
        <v>140</v>
      </c>
      <c r="E14" s="88">
        <v>1829</v>
      </c>
      <c r="F14" s="88" t="s">
        <v>499</v>
      </c>
      <c r="G14" s="88" t="s">
        <v>163</v>
      </c>
      <c r="H14" s="118">
        <v>295337</v>
      </c>
      <c r="I14" s="118">
        <v>1535</v>
      </c>
      <c r="J14" s="118">
        <v>0</v>
      </c>
      <c r="K14" s="118">
        <v>4533.42</v>
      </c>
      <c r="L14" s="113">
        <v>0</v>
      </c>
      <c r="M14" s="113">
        <v>4.2599999999999999E-2</v>
      </c>
      <c r="N14" s="113">
        <v>7.4000000000000003E-3</v>
      </c>
    </row>
    <row r="15" spans="2:63" customFormat="1" ht="15.5">
      <c r="B15" s="59" t="s">
        <v>500</v>
      </c>
      <c r="C15" s="88">
        <v>1148642</v>
      </c>
      <c r="D15" s="88" t="s">
        <v>140</v>
      </c>
      <c r="E15" s="88">
        <v>1750</v>
      </c>
      <c r="F15" s="88" t="s">
        <v>499</v>
      </c>
      <c r="G15" s="88" t="s">
        <v>163</v>
      </c>
      <c r="H15" s="118">
        <v>71103</v>
      </c>
      <c r="I15" s="118">
        <v>1150</v>
      </c>
      <c r="J15" s="118">
        <v>0</v>
      </c>
      <c r="K15" s="118">
        <v>817.69</v>
      </c>
      <c r="L15" s="113">
        <v>0</v>
      </c>
      <c r="M15" s="113">
        <v>7.7000000000000002E-3</v>
      </c>
      <c r="N15" s="113">
        <v>1.2999999999999999E-3</v>
      </c>
    </row>
    <row r="16" spans="2:63" customFormat="1" ht="15.5">
      <c r="B16" s="59" t="s">
        <v>501</v>
      </c>
      <c r="C16" s="88">
        <v>1148832</v>
      </c>
      <c r="D16" s="88" t="s">
        <v>140</v>
      </c>
      <c r="E16" s="88">
        <v>2064</v>
      </c>
      <c r="F16" s="88" t="s">
        <v>499</v>
      </c>
      <c r="G16" s="88" t="s">
        <v>163</v>
      </c>
      <c r="H16" s="118">
        <v>124545</v>
      </c>
      <c r="I16" s="118">
        <v>376.8</v>
      </c>
      <c r="J16" s="118">
        <v>0</v>
      </c>
      <c r="K16" s="118">
        <v>469.29</v>
      </c>
      <c r="L16" s="113">
        <v>0</v>
      </c>
      <c r="M16" s="113">
        <v>4.4000000000000003E-3</v>
      </c>
      <c r="N16" s="113">
        <v>8.0000000000000004E-4</v>
      </c>
    </row>
    <row r="17" spans="2:14" customFormat="1" ht="15.5">
      <c r="B17" s="59" t="s">
        <v>502</v>
      </c>
      <c r="C17" s="88">
        <v>1148808</v>
      </c>
      <c r="D17" s="88" t="s">
        <v>140</v>
      </c>
      <c r="E17" s="88">
        <v>1750</v>
      </c>
      <c r="F17" s="88" t="s">
        <v>499</v>
      </c>
      <c r="G17" s="88" t="s">
        <v>163</v>
      </c>
      <c r="H17" s="118">
        <v>21065</v>
      </c>
      <c r="I17" s="118">
        <v>1306</v>
      </c>
      <c r="J17" s="118">
        <v>0</v>
      </c>
      <c r="K17" s="118">
        <v>275.11</v>
      </c>
      <c r="L17" s="113">
        <v>0</v>
      </c>
      <c r="M17" s="113">
        <v>2.5999999999999999E-3</v>
      </c>
      <c r="N17" s="113">
        <v>4.0000000000000002E-4</v>
      </c>
    </row>
    <row r="18" spans="2:14" customFormat="1" ht="15.5">
      <c r="B18" s="59" t="s">
        <v>503</v>
      </c>
      <c r="C18" s="88">
        <v>1150184</v>
      </c>
      <c r="D18" s="88" t="s">
        <v>140</v>
      </c>
      <c r="E18" s="88">
        <v>1804</v>
      </c>
      <c r="F18" s="88" t="s">
        <v>499</v>
      </c>
      <c r="G18" s="88" t="s">
        <v>163</v>
      </c>
      <c r="H18" s="118">
        <v>333186</v>
      </c>
      <c r="I18" s="118">
        <v>1814</v>
      </c>
      <c r="J18" s="118">
        <v>0</v>
      </c>
      <c r="K18" s="118">
        <v>6044</v>
      </c>
      <c r="L18" s="113">
        <v>0</v>
      </c>
      <c r="M18" s="113">
        <v>5.6799999999999996E-2</v>
      </c>
      <c r="N18" s="113">
        <v>9.8999999999999991E-3</v>
      </c>
    </row>
    <row r="19" spans="2:14" customFormat="1" ht="15.5">
      <c r="B19" s="59" t="s">
        <v>504</v>
      </c>
      <c r="C19" s="88">
        <v>1150259</v>
      </c>
      <c r="D19" s="88" t="s">
        <v>140</v>
      </c>
      <c r="E19" s="88">
        <v>1735</v>
      </c>
      <c r="F19" s="88" t="s">
        <v>499</v>
      </c>
      <c r="G19" s="88" t="s">
        <v>163</v>
      </c>
      <c r="H19" s="118">
        <v>100017</v>
      </c>
      <c r="I19" s="118">
        <v>1770</v>
      </c>
      <c r="J19" s="118">
        <v>0</v>
      </c>
      <c r="K19" s="118">
        <v>1770.3</v>
      </c>
      <c r="L19" s="113">
        <v>0</v>
      </c>
      <c r="M19" s="113">
        <v>1.66E-2</v>
      </c>
      <c r="N19" s="113">
        <v>2.8999999999999998E-3</v>
      </c>
    </row>
    <row r="20" spans="2:14" customFormat="1" ht="15.5">
      <c r="B20" s="56" t="s">
        <v>259</v>
      </c>
      <c r="C20" s="86"/>
      <c r="D20" s="86"/>
      <c r="E20" s="86"/>
      <c r="F20" s="86"/>
      <c r="G20" s="86"/>
      <c r="H20" s="89">
        <v>9571</v>
      </c>
      <c r="I20" s="89"/>
      <c r="J20" s="89"/>
      <c r="K20" s="89">
        <v>1076.74</v>
      </c>
      <c r="L20" s="110"/>
      <c r="M20" s="110"/>
      <c r="N20" s="110">
        <v>1.8E-3</v>
      </c>
    </row>
    <row r="21" spans="2:14" customFormat="1" ht="15.5">
      <c r="B21" s="59" t="s">
        <v>274</v>
      </c>
      <c r="C21" s="88"/>
      <c r="D21" s="88"/>
      <c r="E21" s="88"/>
      <c r="F21" s="88"/>
      <c r="G21" s="88"/>
      <c r="H21" s="118"/>
      <c r="I21" s="118"/>
      <c r="J21" s="118">
        <v>0</v>
      </c>
      <c r="K21" s="118"/>
      <c r="L21" s="113"/>
      <c r="M21" s="113">
        <v>0</v>
      </c>
      <c r="N21" s="113"/>
    </row>
    <row r="22" spans="2:14" customFormat="1" ht="15.5">
      <c r="B22" s="59" t="s">
        <v>505</v>
      </c>
      <c r="C22" s="88">
        <v>1143825</v>
      </c>
      <c r="D22" s="88" t="s">
        <v>140</v>
      </c>
      <c r="E22" s="88">
        <v>1750</v>
      </c>
      <c r="F22" s="88" t="s">
        <v>499</v>
      </c>
      <c r="G22" s="88" t="s">
        <v>163</v>
      </c>
      <c r="H22" s="118">
        <v>9571</v>
      </c>
      <c r="I22" s="118">
        <v>11250</v>
      </c>
      <c r="J22" s="118">
        <v>0</v>
      </c>
      <c r="K22" s="118">
        <v>1076.74</v>
      </c>
      <c r="L22" s="113">
        <v>0</v>
      </c>
      <c r="M22" s="113">
        <v>1.01E-2</v>
      </c>
      <c r="N22" s="113">
        <v>1.8E-3</v>
      </c>
    </row>
    <row r="23" spans="2:14" customFormat="1" ht="15.5">
      <c r="B23" s="56" t="s">
        <v>260</v>
      </c>
      <c r="C23" s="86"/>
      <c r="D23" s="86"/>
      <c r="E23" s="86"/>
      <c r="F23" s="86"/>
      <c r="G23" s="86"/>
      <c r="H23" s="89">
        <v>9083953.5899999999</v>
      </c>
      <c r="I23" s="89"/>
      <c r="J23" s="89"/>
      <c r="K23" s="89">
        <v>54349.94</v>
      </c>
      <c r="L23" s="110"/>
      <c r="M23" s="110"/>
      <c r="N23" s="110">
        <v>8.8599999999999998E-2</v>
      </c>
    </row>
    <row r="24" spans="2:14" customFormat="1" ht="15.5">
      <c r="B24" s="59" t="s">
        <v>506</v>
      </c>
      <c r="C24" s="88">
        <v>1145093</v>
      </c>
      <c r="D24" s="88" t="s">
        <v>140</v>
      </c>
      <c r="E24" s="88">
        <v>1750</v>
      </c>
      <c r="F24" s="88" t="s">
        <v>507</v>
      </c>
      <c r="G24" s="88" t="s">
        <v>163</v>
      </c>
      <c r="H24" s="118">
        <v>626500</v>
      </c>
      <c r="I24" s="118">
        <v>316.33</v>
      </c>
      <c r="J24" s="118">
        <v>0</v>
      </c>
      <c r="K24" s="118">
        <v>1981.81</v>
      </c>
      <c r="L24" s="113">
        <v>0</v>
      </c>
      <c r="M24" s="113">
        <v>1.8600000000000002E-2</v>
      </c>
      <c r="N24" s="113">
        <v>3.2000000000000002E-3</v>
      </c>
    </row>
    <row r="25" spans="2:14" customFormat="1" ht="15.5">
      <c r="B25" s="59" t="s">
        <v>508</v>
      </c>
      <c r="C25" s="88">
        <v>1150606</v>
      </c>
      <c r="D25" s="88" t="s">
        <v>140</v>
      </c>
      <c r="E25" s="88">
        <v>1747</v>
      </c>
      <c r="F25" s="88" t="s">
        <v>507</v>
      </c>
      <c r="G25" s="88" t="s">
        <v>163</v>
      </c>
      <c r="H25" s="118">
        <v>2539728</v>
      </c>
      <c r="I25" s="118">
        <v>330.94</v>
      </c>
      <c r="J25" s="118">
        <v>0</v>
      </c>
      <c r="K25" s="118">
        <v>8404.98</v>
      </c>
      <c r="L25" s="113">
        <v>0</v>
      </c>
      <c r="M25" s="113">
        <v>7.9000000000000001E-2</v>
      </c>
      <c r="N25" s="113">
        <v>1.37E-2</v>
      </c>
    </row>
    <row r="26" spans="2:14" customFormat="1" ht="15.5">
      <c r="B26" s="59" t="s">
        <v>509</v>
      </c>
      <c r="C26" s="88">
        <v>1150499</v>
      </c>
      <c r="D26" s="88" t="s">
        <v>140</v>
      </c>
      <c r="E26" s="88">
        <v>1747</v>
      </c>
      <c r="F26" s="88" t="s">
        <v>507</v>
      </c>
      <c r="G26" s="88" t="s">
        <v>163</v>
      </c>
      <c r="H26" s="118">
        <v>984492</v>
      </c>
      <c r="I26" s="118">
        <v>315.60000000000002</v>
      </c>
      <c r="J26" s="118">
        <v>0</v>
      </c>
      <c r="K26" s="118">
        <v>3107.06</v>
      </c>
      <c r="L26" s="113">
        <v>0</v>
      </c>
      <c r="M26" s="113">
        <v>2.92E-2</v>
      </c>
      <c r="N26" s="113">
        <v>5.1000000000000004E-3</v>
      </c>
    </row>
    <row r="27" spans="2:14" customFormat="1" ht="15.5">
      <c r="B27" s="59" t="s">
        <v>510</v>
      </c>
      <c r="C27" s="88">
        <v>1147958</v>
      </c>
      <c r="D27" s="88" t="s">
        <v>140</v>
      </c>
      <c r="E27" s="88">
        <v>1750</v>
      </c>
      <c r="F27" s="88" t="s">
        <v>507</v>
      </c>
      <c r="G27" s="88" t="s">
        <v>163</v>
      </c>
      <c r="H27" s="118">
        <v>3123490.49</v>
      </c>
      <c r="I27" s="118">
        <v>332.53</v>
      </c>
      <c r="J27" s="118">
        <v>0</v>
      </c>
      <c r="K27" s="118">
        <v>10386.540000000001</v>
      </c>
      <c r="L27" s="113">
        <v>0</v>
      </c>
      <c r="M27" s="113">
        <v>9.7599999999999992E-2</v>
      </c>
      <c r="N27" s="113">
        <v>1.6899999999999998E-2</v>
      </c>
    </row>
    <row r="28" spans="2:14" customFormat="1" ht="15.5">
      <c r="B28" s="59" t="s">
        <v>511</v>
      </c>
      <c r="C28" s="88">
        <v>1148030</v>
      </c>
      <c r="D28" s="88" t="s">
        <v>140</v>
      </c>
      <c r="E28" s="88">
        <v>1750</v>
      </c>
      <c r="F28" s="88" t="s">
        <v>507</v>
      </c>
      <c r="G28" s="88" t="s">
        <v>163</v>
      </c>
      <c r="H28" s="118">
        <v>85574</v>
      </c>
      <c r="I28" s="118">
        <v>3265.03</v>
      </c>
      <c r="J28" s="118">
        <v>0</v>
      </c>
      <c r="K28" s="118">
        <v>2794.02</v>
      </c>
      <c r="L28" s="113">
        <v>0</v>
      </c>
      <c r="M28" s="113">
        <v>2.63E-2</v>
      </c>
      <c r="N28" s="113">
        <v>4.5999999999999999E-3</v>
      </c>
    </row>
    <row r="29" spans="2:14" customFormat="1" ht="15.5">
      <c r="B29" s="59" t="s">
        <v>512</v>
      </c>
      <c r="C29" s="88">
        <v>1148477</v>
      </c>
      <c r="D29" s="88" t="s">
        <v>140</v>
      </c>
      <c r="E29" s="88">
        <v>1750</v>
      </c>
      <c r="F29" s="88" t="s">
        <v>507</v>
      </c>
      <c r="G29" s="88" t="s">
        <v>163</v>
      </c>
      <c r="H29" s="118">
        <v>21520</v>
      </c>
      <c r="I29" s="118">
        <v>2999.14</v>
      </c>
      <c r="J29" s="118">
        <v>0</v>
      </c>
      <c r="K29" s="118">
        <v>645.41999999999996</v>
      </c>
      <c r="L29" s="113">
        <v>0</v>
      </c>
      <c r="M29" s="113">
        <v>6.0999999999999995E-3</v>
      </c>
      <c r="N29" s="113">
        <v>1.1000000000000001E-3</v>
      </c>
    </row>
    <row r="30" spans="2:14" customFormat="1" ht="15.5">
      <c r="B30" s="59" t="s">
        <v>513</v>
      </c>
      <c r="C30" s="88">
        <v>1145960</v>
      </c>
      <c r="D30" s="88" t="s">
        <v>140</v>
      </c>
      <c r="E30" s="88">
        <v>1733</v>
      </c>
      <c r="F30" s="88" t="s">
        <v>507</v>
      </c>
      <c r="G30" s="88" t="s">
        <v>163</v>
      </c>
      <c r="H30" s="118">
        <v>391477.1</v>
      </c>
      <c r="I30" s="118">
        <v>3321.67</v>
      </c>
      <c r="J30" s="118">
        <v>0</v>
      </c>
      <c r="K30" s="118">
        <v>13003.58</v>
      </c>
      <c r="L30" s="113">
        <v>0</v>
      </c>
      <c r="M30" s="113">
        <v>0.1222</v>
      </c>
      <c r="N30" s="113">
        <v>2.12E-2</v>
      </c>
    </row>
    <row r="31" spans="2:14" customFormat="1" ht="15.5">
      <c r="B31" s="59" t="s">
        <v>514</v>
      </c>
      <c r="C31" s="88">
        <v>1143791</v>
      </c>
      <c r="D31" s="88" t="s">
        <v>140</v>
      </c>
      <c r="E31" s="88">
        <v>1750</v>
      </c>
      <c r="F31" s="88" t="s">
        <v>507</v>
      </c>
      <c r="G31" s="88" t="s">
        <v>163</v>
      </c>
      <c r="H31" s="118">
        <v>980424</v>
      </c>
      <c r="I31" s="118">
        <v>332.26</v>
      </c>
      <c r="J31" s="118">
        <v>0</v>
      </c>
      <c r="K31" s="118">
        <v>3257.56</v>
      </c>
      <c r="L31" s="113">
        <v>0</v>
      </c>
      <c r="M31" s="113">
        <v>3.0600000000000002E-2</v>
      </c>
      <c r="N31" s="113">
        <v>5.3E-3</v>
      </c>
    </row>
    <row r="32" spans="2:14" customFormat="1" ht="15.5">
      <c r="B32" s="59" t="s">
        <v>515</v>
      </c>
      <c r="C32" s="88">
        <v>1144690</v>
      </c>
      <c r="D32" s="88" t="s">
        <v>140</v>
      </c>
      <c r="E32" s="88">
        <v>1750</v>
      </c>
      <c r="F32" s="88" t="s">
        <v>507</v>
      </c>
      <c r="G32" s="88" t="s">
        <v>163</v>
      </c>
      <c r="H32" s="118">
        <v>330748</v>
      </c>
      <c r="I32" s="118">
        <v>3255.95</v>
      </c>
      <c r="J32" s="118">
        <v>0</v>
      </c>
      <c r="K32" s="118">
        <v>10768.99</v>
      </c>
      <c r="L32" s="113">
        <v>0</v>
      </c>
      <c r="M32" s="113">
        <v>0.1012</v>
      </c>
      <c r="N32" s="113">
        <v>1.7600000000000001E-2</v>
      </c>
    </row>
    <row r="33" spans="2:14" customFormat="1" ht="15.5">
      <c r="B33" s="56" t="s">
        <v>261</v>
      </c>
      <c r="C33" s="86"/>
      <c r="D33" s="86"/>
      <c r="E33" s="86"/>
      <c r="F33" s="86"/>
      <c r="G33" s="86"/>
      <c r="H33" s="89"/>
      <c r="I33" s="89"/>
      <c r="J33" s="89"/>
      <c r="K33" s="89"/>
      <c r="L33" s="110"/>
      <c r="M33" s="110"/>
      <c r="N33" s="110"/>
    </row>
    <row r="34" spans="2:14" customFormat="1" ht="15.5">
      <c r="B34" s="59" t="s">
        <v>274</v>
      </c>
      <c r="C34" s="88"/>
      <c r="D34" s="88"/>
      <c r="E34" s="88"/>
      <c r="F34" s="88"/>
      <c r="G34" s="88"/>
      <c r="H34" s="118"/>
      <c r="I34" s="118"/>
      <c r="J34" s="118">
        <v>0</v>
      </c>
      <c r="K34" s="118"/>
      <c r="L34" s="113"/>
      <c r="M34" s="113">
        <v>0</v>
      </c>
      <c r="N34" s="113"/>
    </row>
    <row r="35" spans="2:14" customFormat="1" ht="15.5">
      <c r="B35" s="56" t="s">
        <v>70</v>
      </c>
      <c r="C35" s="86"/>
      <c r="D35" s="86"/>
      <c r="E35" s="86"/>
      <c r="F35" s="86"/>
      <c r="G35" s="86"/>
      <c r="H35" s="89"/>
      <c r="I35" s="89"/>
      <c r="J35" s="89"/>
      <c r="K35" s="89"/>
      <c r="L35" s="110"/>
      <c r="M35" s="110"/>
      <c r="N35" s="110"/>
    </row>
    <row r="36" spans="2:14" customFormat="1" ht="15.5">
      <c r="B36" s="59" t="s">
        <v>274</v>
      </c>
      <c r="C36" s="88"/>
      <c r="D36" s="88"/>
      <c r="E36" s="88"/>
      <c r="F36" s="88"/>
      <c r="G36" s="88"/>
      <c r="H36" s="118"/>
      <c r="I36" s="118"/>
      <c r="J36" s="118">
        <v>0</v>
      </c>
      <c r="K36" s="118"/>
      <c r="L36" s="113"/>
      <c r="M36" s="113">
        <v>0</v>
      </c>
      <c r="N36" s="113"/>
    </row>
    <row r="37" spans="2:14" customFormat="1" ht="15.5">
      <c r="B37" s="56" t="s">
        <v>80</v>
      </c>
      <c r="C37" s="86"/>
      <c r="D37" s="86"/>
      <c r="E37" s="86"/>
      <c r="F37" s="86"/>
      <c r="G37" s="86"/>
      <c r="H37" s="89"/>
      <c r="I37" s="89"/>
      <c r="J37" s="89"/>
      <c r="K37" s="89"/>
      <c r="L37" s="110"/>
      <c r="M37" s="110"/>
      <c r="N37" s="110"/>
    </row>
    <row r="38" spans="2:14" customFormat="1" ht="15.5">
      <c r="B38" s="59" t="s">
        <v>274</v>
      </c>
      <c r="C38" s="88"/>
      <c r="D38" s="88"/>
      <c r="E38" s="88"/>
      <c r="F38" s="88"/>
      <c r="G38" s="88"/>
      <c r="H38" s="118"/>
      <c r="I38" s="118"/>
      <c r="J38" s="118">
        <v>0</v>
      </c>
      <c r="K38" s="118"/>
      <c r="L38" s="113"/>
      <c r="M38" s="113">
        <v>0</v>
      </c>
      <c r="N38" s="113"/>
    </row>
    <row r="39" spans="2:14" customFormat="1" ht="15.5">
      <c r="B39" s="56" t="s">
        <v>230</v>
      </c>
      <c r="C39" s="86"/>
      <c r="D39" s="86"/>
      <c r="E39" s="86"/>
      <c r="F39" s="86"/>
      <c r="G39" s="86"/>
      <c r="H39" s="89">
        <v>294885.75</v>
      </c>
      <c r="I39" s="89"/>
      <c r="J39" s="89">
        <v>36.488</v>
      </c>
      <c r="K39" s="89">
        <v>37046.620000000003</v>
      </c>
      <c r="L39" s="110"/>
      <c r="M39" s="110"/>
      <c r="N39" s="110">
        <v>6.0400000000000002E-2</v>
      </c>
    </row>
    <row r="40" spans="2:14" customFormat="1" ht="15.5">
      <c r="B40" s="56" t="s">
        <v>262</v>
      </c>
      <c r="C40" s="86"/>
      <c r="D40" s="86"/>
      <c r="E40" s="86"/>
      <c r="F40" s="86"/>
      <c r="G40" s="86"/>
      <c r="H40" s="89">
        <v>294885.75</v>
      </c>
      <c r="I40" s="89"/>
      <c r="J40" s="89">
        <v>36.488</v>
      </c>
      <c r="K40" s="89">
        <v>37046.620000000003</v>
      </c>
      <c r="L40" s="110"/>
      <c r="M40" s="110"/>
      <c r="N40" s="110">
        <v>6.0400000000000002E-2</v>
      </c>
    </row>
    <row r="41" spans="2:14" customFormat="1" ht="15.5">
      <c r="B41" s="59" t="s">
        <v>274</v>
      </c>
      <c r="C41" s="88"/>
      <c r="D41" s="88"/>
      <c r="E41" s="88"/>
      <c r="F41" s="88"/>
      <c r="G41" s="88"/>
      <c r="H41" s="118"/>
      <c r="I41" s="118"/>
      <c r="J41" s="118">
        <v>0</v>
      </c>
      <c r="K41" s="118"/>
      <c r="L41" s="113"/>
      <c r="M41" s="113">
        <v>0</v>
      </c>
      <c r="N41" s="113"/>
    </row>
    <row r="42" spans="2:14" customFormat="1" ht="15.5">
      <c r="B42" s="59" t="s">
        <v>516</v>
      </c>
      <c r="C42" s="88" t="s">
        <v>517</v>
      </c>
      <c r="D42" s="88" t="s">
        <v>388</v>
      </c>
      <c r="E42" s="88"/>
      <c r="F42" s="88" t="s">
        <v>499</v>
      </c>
      <c r="G42" s="88" t="s">
        <v>162</v>
      </c>
      <c r="H42" s="118">
        <v>3105.5</v>
      </c>
      <c r="I42" s="118">
        <v>5404</v>
      </c>
      <c r="J42" s="118">
        <v>0</v>
      </c>
      <c r="K42" s="118">
        <v>581.66999999999996</v>
      </c>
      <c r="L42" s="113">
        <v>0</v>
      </c>
      <c r="M42" s="113">
        <v>5.5000000000000005E-3</v>
      </c>
      <c r="N42" s="113">
        <v>8.9999999999999998E-4</v>
      </c>
    </row>
    <row r="43" spans="2:14" customFormat="1" ht="15.5">
      <c r="B43" s="59" t="s">
        <v>518</v>
      </c>
      <c r="C43" s="88" t="s">
        <v>519</v>
      </c>
      <c r="D43" s="88" t="s">
        <v>388</v>
      </c>
      <c r="E43" s="88"/>
      <c r="F43" s="88" t="s">
        <v>499</v>
      </c>
      <c r="G43" s="88" t="s">
        <v>162</v>
      </c>
      <c r="H43" s="118">
        <v>5429</v>
      </c>
      <c r="I43" s="118">
        <v>12771</v>
      </c>
      <c r="J43" s="118">
        <v>0</v>
      </c>
      <c r="K43" s="118">
        <v>2403.11</v>
      </c>
      <c r="L43" s="113">
        <v>0</v>
      </c>
      <c r="M43" s="113">
        <v>2.2599999999999999E-2</v>
      </c>
      <c r="N43" s="113">
        <v>3.9000000000000003E-3</v>
      </c>
    </row>
    <row r="44" spans="2:14" customFormat="1" ht="15.5">
      <c r="B44" s="59" t="s">
        <v>520</v>
      </c>
      <c r="C44" s="88" t="s">
        <v>521</v>
      </c>
      <c r="D44" s="88" t="s">
        <v>388</v>
      </c>
      <c r="E44" s="88"/>
      <c r="F44" s="88" t="s">
        <v>499</v>
      </c>
      <c r="G44" s="88" t="s">
        <v>162</v>
      </c>
      <c r="H44" s="118">
        <v>3115.5</v>
      </c>
      <c r="I44" s="118">
        <v>5864</v>
      </c>
      <c r="J44" s="118">
        <v>0</v>
      </c>
      <c r="K44" s="118">
        <v>633.21</v>
      </c>
      <c r="L44" s="113">
        <v>0</v>
      </c>
      <c r="M44" s="113">
        <v>6.0000000000000001E-3</v>
      </c>
      <c r="N44" s="113">
        <v>1E-3</v>
      </c>
    </row>
    <row r="45" spans="2:14" customFormat="1" ht="15.5">
      <c r="B45" s="59" t="s">
        <v>522</v>
      </c>
      <c r="C45" s="88" t="s">
        <v>523</v>
      </c>
      <c r="D45" s="88" t="s">
        <v>388</v>
      </c>
      <c r="E45" s="88"/>
      <c r="F45" s="88" t="s">
        <v>499</v>
      </c>
      <c r="G45" s="88" t="s">
        <v>162</v>
      </c>
      <c r="H45" s="118">
        <v>4655.5</v>
      </c>
      <c r="I45" s="118">
        <v>10007</v>
      </c>
      <c r="J45" s="118">
        <v>0</v>
      </c>
      <c r="K45" s="118">
        <v>1614.73</v>
      </c>
      <c r="L45" s="113">
        <v>1E-4</v>
      </c>
      <c r="M45" s="113">
        <v>1.52E-2</v>
      </c>
      <c r="N45" s="113">
        <v>2.5999999999999999E-3</v>
      </c>
    </row>
    <row r="46" spans="2:14" customFormat="1" ht="15.5">
      <c r="B46" s="59" t="s">
        <v>524</v>
      </c>
      <c r="C46" s="88" t="s">
        <v>525</v>
      </c>
      <c r="D46" s="88" t="s">
        <v>388</v>
      </c>
      <c r="E46" s="88"/>
      <c r="F46" s="88" t="s">
        <v>499</v>
      </c>
      <c r="G46" s="88" t="s">
        <v>162</v>
      </c>
      <c r="H46" s="118">
        <v>20449</v>
      </c>
      <c r="I46" s="118">
        <v>2711</v>
      </c>
      <c r="J46" s="118">
        <v>0</v>
      </c>
      <c r="K46" s="118">
        <v>1921.46</v>
      </c>
      <c r="L46" s="113">
        <v>0</v>
      </c>
      <c r="M46" s="113">
        <v>1.8100000000000002E-2</v>
      </c>
      <c r="N46" s="113">
        <v>3.0999999999999999E-3</v>
      </c>
    </row>
    <row r="47" spans="2:14" customFormat="1" ht="31">
      <c r="B47" s="59" t="s">
        <v>526</v>
      </c>
      <c r="C47" s="88" t="s">
        <v>527</v>
      </c>
      <c r="D47" s="88" t="s">
        <v>393</v>
      </c>
      <c r="E47" s="88"/>
      <c r="F47" s="88" t="s">
        <v>499</v>
      </c>
      <c r="G47" s="88" t="s">
        <v>162</v>
      </c>
      <c r="H47" s="118">
        <v>3678.25</v>
      </c>
      <c r="I47" s="118">
        <v>12111</v>
      </c>
      <c r="J47" s="118">
        <v>0</v>
      </c>
      <c r="K47" s="118">
        <v>1544.01</v>
      </c>
      <c r="L47" s="113">
        <v>0</v>
      </c>
      <c r="M47" s="113">
        <v>1.4499999999999999E-2</v>
      </c>
      <c r="N47" s="113">
        <v>2.5000000000000001E-3</v>
      </c>
    </row>
    <row r="48" spans="2:14" customFormat="1" ht="15.5">
      <c r="B48" s="59" t="s">
        <v>528</v>
      </c>
      <c r="C48" s="88" t="s">
        <v>529</v>
      </c>
      <c r="D48" s="88" t="s">
        <v>393</v>
      </c>
      <c r="E48" s="88"/>
      <c r="F48" s="88" t="s">
        <v>499</v>
      </c>
      <c r="G48" s="88" t="s">
        <v>162</v>
      </c>
      <c r="H48" s="118">
        <v>1752.5</v>
      </c>
      <c r="I48" s="118">
        <v>24760</v>
      </c>
      <c r="J48" s="118">
        <v>2.931</v>
      </c>
      <c r="K48" s="118">
        <v>1506.89</v>
      </c>
      <c r="L48" s="113">
        <v>0</v>
      </c>
      <c r="M48" s="113">
        <v>1.4199999999999999E-2</v>
      </c>
      <c r="N48" s="113">
        <v>2.5000000000000001E-3</v>
      </c>
    </row>
    <row r="49" spans="2:14" customFormat="1" ht="15.5">
      <c r="B49" s="59" t="s">
        <v>530</v>
      </c>
      <c r="C49" s="88" t="s">
        <v>531</v>
      </c>
      <c r="D49" s="88" t="s">
        <v>388</v>
      </c>
      <c r="E49" s="88"/>
      <c r="F49" s="88" t="s">
        <v>499</v>
      </c>
      <c r="G49" s="88" t="s">
        <v>162</v>
      </c>
      <c r="H49" s="118">
        <v>1816</v>
      </c>
      <c r="I49" s="118">
        <v>25787</v>
      </c>
      <c r="J49" s="118">
        <v>3.5539999999999998</v>
      </c>
      <c r="K49" s="118">
        <v>1626.65</v>
      </c>
      <c r="L49" s="113">
        <v>0</v>
      </c>
      <c r="M49" s="113">
        <v>1.5300000000000001E-2</v>
      </c>
      <c r="N49" s="113">
        <v>2.7000000000000001E-3</v>
      </c>
    </row>
    <row r="50" spans="2:14">
      <c r="B50" s="59" t="s">
        <v>532</v>
      </c>
      <c r="C50" s="88" t="s">
        <v>533</v>
      </c>
      <c r="D50" s="88" t="s">
        <v>388</v>
      </c>
      <c r="E50" s="88"/>
      <c r="F50" s="88" t="s">
        <v>499</v>
      </c>
      <c r="G50" s="88" t="s">
        <v>162</v>
      </c>
      <c r="H50" s="118">
        <v>7543</v>
      </c>
      <c r="I50" s="118">
        <v>30836</v>
      </c>
      <c r="J50" s="118">
        <v>30.003</v>
      </c>
      <c r="K50" s="118">
        <v>8091.78</v>
      </c>
      <c r="L50" s="113">
        <v>0</v>
      </c>
      <c r="M50" s="113">
        <v>7.6100000000000001E-2</v>
      </c>
      <c r="N50" s="113">
        <v>1.32E-2</v>
      </c>
    </row>
    <row r="51" spans="2:14">
      <c r="B51" s="59" t="s">
        <v>534</v>
      </c>
      <c r="C51" s="88" t="s">
        <v>535</v>
      </c>
      <c r="D51" s="88" t="s">
        <v>388</v>
      </c>
      <c r="E51" s="88"/>
      <c r="F51" s="88" t="s">
        <v>499</v>
      </c>
      <c r="G51" s="88" t="s">
        <v>162</v>
      </c>
      <c r="H51" s="118">
        <v>3633</v>
      </c>
      <c r="I51" s="118">
        <v>3839</v>
      </c>
      <c r="J51" s="118">
        <v>0</v>
      </c>
      <c r="K51" s="118">
        <v>483.41</v>
      </c>
      <c r="L51" s="113">
        <v>0</v>
      </c>
      <c r="M51" s="113">
        <v>4.5000000000000005E-3</v>
      </c>
      <c r="N51" s="113">
        <v>8.0000000000000004E-4</v>
      </c>
    </row>
    <row r="52" spans="2:14">
      <c r="B52" s="59" t="s">
        <v>536</v>
      </c>
      <c r="C52" s="88" t="s">
        <v>537</v>
      </c>
      <c r="D52" s="88" t="s">
        <v>388</v>
      </c>
      <c r="E52" s="88"/>
      <c r="F52" s="88" t="s">
        <v>499</v>
      </c>
      <c r="G52" s="88" t="s">
        <v>162</v>
      </c>
      <c r="H52" s="118">
        <v>4654</v>
      </c>
      <c r="I52" s="118">
        <v>10449</v>
      </c>
      <c r="J52" s="118">
        <v>0</v>
      </c>
      <c r="K52" s="118">
        <v>1685.5</v>
      </c>
      <c r="L52" s="113">
        <v>0</v>
      </c>
      <c r="M52" s="113">
        <v>1.5800000000000002E-2</v>
      </c>
      <c r="N52" s="113">
        <v>2.7000000000000001E-3</v>
      </c>
    </row>
    <row r="53" spans="2:14">
      <c r="B53" s="59" t="s">
        <v>538</v>
      </c>
      <c r="C53" s="88" t="s">
        <v>539</v>
      </c>
      <c r="D53" s="88" t="s">
        <v>388</v>
      </c>
      <c r="E53" s="88"/>
      <c r="F53" s="88" t="s">
        <v>499</v>
      </c>
      <c r="G53" s="88" t="s">
        <v>162</v>
      </c>
      <c r="H53" s="118">
        <v>217200</v>
      </c>
      <c r="I53" s="118">
        <v>1665</v>
      </c>
      <c r="J53" s="118">
        <v>0</v>
      </c>
      <c r="K53" s="118">
        <v>12534.37</v>
      </c>
      <c r="L53" s="113">
        <v>0</v>
      </c>
      <c r="M53" s="113">
        <v>0.11779999999999999</v>
      </c>
      <c r="N53" s="113">
        <v>2.0400000000000001E-2</v>
      </c>
    </row>
    <row r="54" spans="2:14">
      <c r="B54" s="59" t="s">
        <v>540</v>
      </c>
      <c r="C54" s="88" t="s">
        <v>541</v>
      </c>
      <c r="D54" s="88" t="s">
        <v>388</v>
      </c>
      <c r="E54" s="88"/>
      <c r="F54" s="88" t="s">
        <v>499</v>
      </c>
      <c r="G54" s="88" t="s">
        <v>162</v>
      </c>
      <c r="H54" s="118">
        <v>1327.5</v>
      </c>
      <c r="I54" s="118">
        <v>3999</v>
      </c>
      <c r="J54" s="118">
        <v>0</v>
      </c>
      <c r="K54" s="118">
        <v>184</v>
      </c>
      <c r="L54" s="113">
        <v>0</v>
      </c>
      <c r="M54" s="113">
        <v>1.7000000000000001E-3</v>
      </c>
      <c r="N54" s="113">
        <v>2.9999999999999997E-4</v>
      </c>
    </row>
    <row r="55" spans="2:14">
      <c r="B55" s="59" t="s">
        <v>542</v>
      </c>
      <c r="C55" s="88" t="s">
        <v>543</v>
      </c>
      <c r="D55" s="88" t="s">
        <v>388</v>
      </c>
      <c r="E55" s="88"/>
      <c r="F55" s="88" t="s">
        <v>499</v>
      </c>
      <c r="G55" s="88" t="s">
        <v>162</v>
      </c>
      <c r="H55" s="118">
        <v>10989</v>
      </c>
      <c r="I55" s="118">
        <v>2408</v>
      </c>
      <c r="J55" s="118">
        <v>0</v>
      </c>
      <c r="K55" s="118">
        <v>917.16</v>
      </c>
      <c r="L55" s="113">
        <v>0</v>
      </c>
      <c r="M55" s="113">
        <v>8.6E-3</v>
      </c>
      <c r="N55" s="113">
        <v>1.5E-3</v>
      </c>
    </row>
    <row r="56" spans="2:14">
      <c r="B56" s="59" t="s">
        <v>544</v>
      </c>
      <c r="C56" s="88" t="s">
        <v>545</v>
      </c>
      <c r="D56" s="88" t="s">
        <v>388</v>
      </c>
      <c r="E56" s="88"/>
      <c r="F56" s="88" t="s">
        <v>499</v>
      </c>
      <c r="G56" s="88" t="s">
        <v>162</v>
      </c>
      <c r="H56" s="118">
        <v>5538</v>
      </c>
      <c r="I56" s="118">
        <v>6870</v>
      </c>
      <c r="J56" s="118">
        <v>0</v>
      </c>
      <c r="K56" s="118">
        <v>1318.68</v>
      </c>
      <c r="L56" s="113">
        <v>0</v>
      </c>
      <c r="M56" s="113">
        <v>1.24E-2</v>
      </c>
      <c r="N56" s="113">
        <v>2.2000000000000001E-3</v>
      </c>
    </row>
    <row r="57" spans="2:14">
      <c r="B57" s="56" t="s">
        <v>263</v>
      </c>
      <c r="C57" s="86"/>
      <c r="D57" s="86"/>
      <c r="E57" s="86"/>
      <c r="F57" s="86"/>
      <c r="G57" s="86"/>
      <c r="H57" s="89"/>
      <c r="I57" s="89"/>
      <c r="J57" s="89"/>
      <c r="K57" s="89"/>
      <c r="L57" s="110"/>
      <c r="M57" s="110"/>
      <c r="N57" s="110"/>
    </row>
    <row r="58" spans="2:14">
      <c r="B58" s="59" t="s">
        <v>274</v>
      </c>
      <c r="C58" s="88"/>
      <c r="D58" s="88"/>
      <c r="E58" s="88"/>
      <c r="F58" s="88"/>
      <c r="G58" s="88"/>
      <c r="H58" s="118"/>
      <c r="I58" s="118"/>
      <c r="J58" s="118">
        <v>0</v>
      </c>
      <c r="K58" s="118"/>
      <c r="L58" s="113"/>
      <c r="M58" s="113">
        <v>0</v>
      </c>
      <c r="N58" s="113"/>
    </row>
    <row r="59" spans="2:14">
      <c r="B59" s="56" t="s">
        <v>70</v>
      </c>
      <c r="C59" s="86"/>
      <c r="D59" s="86"/>
      <c r="E59" s="86"/>
      <c r="F59" s="86"/>
      <c r="G59" s="86"/>
      <c r="H59" s="89"/>
      <c r="I59" s="89"/>
      <c r="J59" s="89"/>
      <c r="K59" s="89"/>
      <c r="L59" s="110"/>
      <c r="M59" s="110"/>
      <c r="N59" s="110"/>
    </row>
    <row r="60" spans="2:14">
      <c r="B60" s="59" t="s">
        <v>274</v>
      </c>
      <c r="C60" s="88"/>
      <c r="D60" s="88"/>
      <c r="E60" s="88"/>
      <c r="F60" s="88"/>
      <c r="G60" s="88"/>
      <c r="H60" s="118"/>
      <c r="I60" s="118"/>
      <c r="J60" s="118">
        <v>0</v>
      </c>
      <c r="K60" s="118"/>
      <c r="L60" s="113"/>
      <c r="M60" s="113">
        <v>0</v>
      </c>
      <c r="N60" s="113"/>
    </row>
    <row r="61" spans="2:14">
      <c r="B61" s="56" t="s">
        <v>80</v>
      </c>
      <c r="C61" s="86"/>
      <c r="D61" s="86"/>
      <c r="E61" s="86"/>
      <c r="F61" s="86"/>
      <c r="G61" s="86"/>
      <c r="H61" s="89"/>
      <c r="I61" s="89"/>
      <c r="J61" s="89"/>
      <c r="K61" s="89"/>
      <c r="L61" s="110"/>
      <c r="M61" s="110"/>
      <c r="N61" s="110"/>
    </row>
    <row r="62" spans="2:14">
      <c r="B62" s="117" t="s">
        <v>274</v>
      </c>
      <c r="C62" s="88"/>
      <c r="D62" s="88"/>
      <c r="E62" s="88"/>
      <c r="F62" s="88"/>
      <c r="G62" s="88"/>
      <c r="H62" s="118"/>
      <c r="I62" s="118"/>
      <c r="J62" s="118">
        <v>0</v>
      </c>
      <c r="K62" s="118"/>
      <c r="L62" s="113"/>
      <c r="M62" s="113">
        <v>0</v>
      </c>
      <c r="N62" s="113"/>
    </row>
    <row r="63" spans="2:14">
      <c r="B63" s="115" t="s">
        <v>248</v>
      </c>
      <c r="D63" s="1"/>
      <c r="E63" s="1"/>
      <c r="F63" s="1"/>
      <c r="G63" s="1"/>
    </row>
    <row r="64" spans="2:14">
      <c r="B64" s="115" t="s">
        <v>131</v>
      </c>
      <c r="D64" s="1"/>
      <c r="E64" s="1"/>
      <c r="F64" s="1"/>
      <c r="G64" s="1"/>
    </row>
    <row r="65" spans="2:14">
      <c r="B65" s="115" t="s">
        <v>244</v>
      </c>
      <c r="D65" s="1"/>
      <c r="E65" s="1"/>
      <c r="F65" s="1"/>
      <c r="G65" s="1"/>
    </row>
    <row r="66" spans="2:14">
      <c r="B66" s="115" t="s">
        <v>245</v>
      </c>
      <c r="D66" s="1"/>
      <c r="E66" s="1"/>
      <c r="F66" s="1"/>
      <c r="G66" s="1"/>
    </row>
    <row r="67" spans="2:14">
      <c r="B67" s="105" t="s">
        <v>246</v>
      </c>
      <c r="D67" s="1"/>
      <c r="E67" s="1"/>
      <c r="F67" s="1"/>
      <c r="G67" s="1"/>
    </row>
    <row r="68" spans="2:14">
      <c r="B68" s="138" t="s">
        <v>255</v>
      </c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</row>
    <row r="69" spans="2:14">
      <c r="D69" s="1"/>
      <c r="E69" s="1"/>
      <c r="F69" s="1"/>
      <c r="G69" s="1"/>
    </row>
    <row r="70" spans="2:14">
      <c r="D70" s="1"/>
      <c r="E70" s="1"/>
      <c r="F70" s="1"/>
      <c r="G70" s="1"/>
    </row>
    <row r="71" spans="2:14">
      <c r="D71" s="1"/>
      <c r="E71" s="1"/>
      <c r="F71" s="1"/>
      <c r="G71" s="1"/>
    </row>
    <row r="72" spans="2:14">
      <c r="D72" s="1"/>
      <c r="E72" s="1"/>
      <c r="F72" s="1"/>
      <c r="G72" s="1"/>
    </row>
    <row r="73" spans="2:14">
      <c r="D73" s="1"/>
      <c r="E73" s="1"/>
      <c r="F73" s="1"/>
      <c r="G73" s="1"/>
    </row>
    <row r="74" spans="2:14">
      <c r="D74" s="1"/>
      <c r="E74" s="1"/>
      <c r="F74" s="1"/>
      <c r="G74" s="1"/>
    </row>
    <row r="75" spans="2:14">
      <c r="D75" s="1"/>
      <c r="E75" s="1"/>
      <c r="F75" s="1"/>
      <c r="G75" s="1"/>
    </row>
    <row r="76" spans="2:14">
      <c r="D76" s="1"/>
      <c r="E76" s="1"/>
      <c r="F76" s="1"/>
      <c r="G76" s="1"/>
    </row>
    <row r="77" spans="2:14">
      <c r="D77" s="1"/>
      <c r="E77" s="1"/>
      <c r="F77" s="1"/>
      <c r="G77" s="1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 ht="18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68:N68"/>
  </mergeCells>
  <phoneticPr fontId="4" type="noConversion"/>
  <dataValidations count="1">
    <dataValidation allowBlank="1" showInputMessage="1" showErrorMessage="1" sqref="J5:J7 J10:J11 K5:XFD11 A5:I11 A50:A1048576 O50:XFD1048576 B69:N1048576 B50:N67" xr:uid="{00000000-0002-0000-0600-000000000000}"/>
  </dataValidations>
  <pageMargins left="0" right="0" top="0.5" bottom="0.5" header="0" footer="0.25"/>
  <pageSetup paperSize="9" scale="70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workbookViewId="0">
      <selection activeCell="C42" sqref="C42"/>
    </sheetView>
  </sheetViews>
  <sheetFormatPr defaultColWidth="9.1796875" defaultRowHeight="17.5"/>
  <cols>
    <col min="1" max="1" width="6.26953125" style="1" customWidth="1"/>
    <col min="2" max="2" width="65" style="2" bestFit="1" customWidth="1"/>
    <col min="3" max="3" width="15.54296875" style="2" bestFit="1" customWidth="1"/>
    <col min="4" max="4" width="10.54296875" style="2" bestFit="1" customWidth="1"/>
    <col min="5" max="5" width="6.7265625" style="2" bestFit="1" customWidth="1"/>
    <col min="6" max="6" width="9.7265625" style="1" bestFit="1" customWidth="1"/>
    <col min="7" max="7" width="5.54296875" style="1" customWidth="1"/>
    <col min="8" max="8" width="8.7265625" style="1" bestFit="1" customWidth="1"/>
    <col min="9" max="9" width="12.54296875" style="1" bestFit="1" customWidth="1"/>
    <col min="10" max="10" width="13.1796875" style="1" bestFit="1" customWidth="1"/>
    <col min="11" max="11" width="11.81640625" style="1" bestFit="1" customWidth="1"/>
    <col min="12" max="12" width="13.1796875" style="1" bestFit="1" customWidth="1"/>
    <col min="13" max="15" width="11.1796875" style="1" customWidth="1"/>
    <col min="16" max="16" width="7.54296875" style="1" customWidth="1"/>
    <col min="17" max="17" width="6.7265625" style="1" customWidth="1"/>
    <col min="18" max="18" width="7.7265625" style="1" customWidth="1"/>
    <col min="19" max="19" width="7.1796875" style="1" customWidth="1"/>
    <col min="20" max="20" width="6" style="1" customWidth="1"/>
    <col min="21" max="21" width="7.81640625" style="1" customWidth="1"/>
    <col min="22" max="22" width="8.1796875" style="1" customWidth="1"/>
    <col min="23" max="23" width="6.26953125" style="1" customWidth="1"/>
    <col min="24" max="24" width="8" style="1" customWidth="1"/>
    <col min="25" max="25" width="8.7265625" style="1" customWidth="1"/>
    <col min="26" max="26" width="10" style="1" customWidth="1"/>
    <col min="27" max="27" width="9.54296875" style="1" customWidth="1"/>
    <col min="28" max="28" width="6.1796875" style="1" customWidth="1"/>
    <col min="29" max="30" width="5.7265625" style="1" customWidth="1"/>
    <col min="31" max="31" width="6.81640625" style="1" customWidth="1"/>
    <col min="32" max="32" width="6.453125" style="1" customWidth="1"/>
    <col min="33" max="33" width="6.7265625" style="1" customWidth="1"/>
    <col min="34" max="34" width="7.26953125" style="1" customWidth="1"/>
    <col min="35" max="46" width="5.7265625" style="1" customWidth="1"/>
    <col min="47" max="16384" width="9.1796875" style="1"/>
  </cols>
  <sheetData>
    <row r="1" spans="2:65">
      <c r="B1" s="80" t="s">
        <v>279</v>
      </c>
    </row>
    <row r="2" spans="2:65">
      <c r="B2" s="80" t="s">
        <v>280</v>
      </c>
    </row>
    <row r="3" spans="2:65">
      <c r="B3" s="80" t="s">
        <v>591</v>
      </c>
    </row>
    <row r="4" spans="2:65">
      <c r="B4" s="80" t="s">
        <v>592</v>
      </c>
    </row>
    <row r="6" spans="2:65" ht="26.25" customHeight="1">
      <c r="B6" s="151" t="s">
        <v>196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3"/>
    </row>
    <row r="7" spans="2:65" ht="26.25" customHeight="1">
      <c r="B7" s="151" t="s">
        <v>110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3"/>
      <c r="BM7" s="3"/>
    </row>
    <row r="8" spans="2:65" s="3" customFormat="1" ht="46.5">
      <c r="B8" s="19" t="s">
        <v>134</v>
      </c>
      <c r="C8" s="24" t="s">
        <v>45</v>
      </c>
      <c r="D8" s="75" t="s">
        <v>139</v>
      </c>
      <c r="E8" s="47" t="s">
        <v>136</v>
      </c>
      <c r="F8" s="77" t="s">
        <v>78</v>
      </c>
      <c r="G8" s="24" t="s">
        <v>15</v>
      </c>
      <c r="H8" s="24" t="s">
        <v>79</v>
      </c>
      <c r="I8" s="24" t="s">
        <v>120</v>
      </c>
      <c r="J8" s="24" t="s">
        <v>247</v>
      </c>
      <c r="K8" s="24" t="s">
        <v>243</v>
      </c>
      <c r="L8" s="24" t="s">
        <v>72</v>
      </c>
      <c r="M8" s="24" t="s">
        <v>66</v>
      </c>
      <c r="N8" s="47" t="s">
        <v>169</v>
      </c>
      <c r="O8" s="25" t="s">
        <v>171</v>
      </c>
      <c r="Q8" s="1"/>
      <c r="BH8" s="1"/>
      <c r="BI8" s="1"/>
    </row>
    <row r="9" spans="2:65" s="3" customFormat="1" ht="20">
      <c r="B9" s="14"/>
      <c r="C9" s="15"/>
      <c r="D9" s="15"/>
      <c r="E9" s="15"/>
      <c r="F9" s="15"/>
      <c r="G9" s="15"/>
      <c r="H9" s="15"/>
      <c r="I9" s="15"/>
      <c r="J9" s="26" t="s">
        <v>249</v>
      </c>
      <c r="K9" s="26" t="s">
        <v>73</v>
      </c>
      <c r="L9" s="26" t="s">
        <v>241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29</v>
      </c>
      <c r="C11" s="83"/>
      <c r="D11" s="83"/>
      <c r="E11" s="83"/>
      <c r="F11" s="83"/>
      <c r="G11" s="83"/>
      <c r="H11" s="83"/>
      <c r="I11" s="83"/>
      <c r="J11" s="82">
        <v>12497.96</v>
      </c>
      <c r="K11" s="82"/>
      <c r="L11" s="82">
        <f>+L21</f>
        <v>15243</v>
      </c>
      <c r="M11" s="109"/>
      <c r="N11" s="109"/>
      <c r="O11" s="109">
        <v>2.4900000000000002E-2</v>
      </c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86"/>
      <c r="D12" s="86"/>
      <c r="E12" s="86"/>
      <c r="F12" s="86"/>
      <c r="G12" s="86"/>
      <c r="H12" s="86"/>
      <c r="I12" s="86"/>
      <c r="J12" s="89"/>
      <c r="K12" s="89"/>
      <c r="L12" s="89"/>
      <c r="M12" s="110"/>
      <c r="N12" s="110"/>
      <c r="O12" s="110"/>
    </row>
    <row r="13" spans="2:65" customFormat="1" ht="15.5">
      <c r="B13" s="58" t="s">
        <v>56</v>
      </c>
      <c r="C13" s="86"/>
      <c r="D13" s="86"/>
      <c r="E13" s="86"/>
      <c r="F13" s="86"/>
      <c r="G13" s="86"/>
      <c r="H13" s="86"/>
      <c r="I13" s="86"/>
      <c r="J13" s="89"/>
      <c r="K13" s="89"/>
      <c r="L13" s="89"/>
      <c r="M13" s="110"/>
      <c r="N13" s="110"/>
      <c r="O13" s="110"/>
    </row>
    <row r="14" spans="2:65" customFormat="1" ht="15.5">
      <c r="B14" s="64" t="s">
        <v>274</v>
      </c>
      <c r="C14" s="88"/>
      <c r="D14" s="88"/>
      <c r="E14" s="88"/>
      <c r="F14" s="88"/>
      <c r="G14" s="88"/>
      <c r="H14" s="88"/>
      <c r="I14" s="88"/>
      <c r="J14" s="118"/>
      <c r="K14" s="118"/>
      <c r="L14" s="118"/>
      <c r="M14" s="113"/>
      <c r="N14" s="113"/>
      <c r="O14" s="113"/>
    </row>
    <row r="15" spans="2:65" customFormat="1" ht="15.5">
      <c r="B15" s="58" t="s">
        <v>546</v>
      </c>
      <c r="C15" s="86"/>
      <c r="D15" s="86"/>
      <c r="E15" s="86"/>
      <c r="F15" s="86"/>
      <c r="G15" s="86"/>
      <c r="H15" s="86"/>
      <c r="I15" s="86"/>
      <c r="J15" s="89"/>
      <c r="K15" s="89"/>
      <c r="L15" s="89"/>
      <c r="M15" s="110"/>
      <c r="N15" s="110"/>
      <c r="O15" s="110"/>
    </row>
    <row r="16" spans="2:65" customFormat="1" ht="15.5">
      <c r="B16" s="64" t="s">
        <v>274</v>
      </c>
      <c r="C16" s="88"/>
      <c r="D16" s="88"/>
      <c r="E16" s="88"/>
      <c r="F16" s="88"/>
      <c r="G16" s="88"/>
      <c r="H16" s="88"/>
      <c r="I16" s="88"/>
      <c r="J16" s="118"/>
      <c r="K16" s="118"/>
      <c r="L16" s="118"/>
      <c r="M16" s="113"/>
      <c r="N16" s="113"/>
      <c r="O16" s="113"/>
    </row>
    <row r="17" spans="2:15" customFormat="1" ht="15.5">
      <c r="B17" s="58" t="s">
        <v>28</v>
      </c>
      <c r="C17" s="86"/>
      <c r="D17" s="86"/>
      <c r="E17" s="86"/>
      <c r="F17" s="86"/>
      <c r="G17" s="86"/>
      <c r="H17" s="86"/>
      <c r="I17" s="86"/>
      <c r="J17" s="89"/>
      <c r="K17" s="89"/>
      <c r="L17" s="89"/>
      <c r="M17" s="110"/>
      <c r="N17" s="110"/>
      <c r="O17" s="110"/>
    </row>
    <row r="18" spans="2:15" customFormat="1" ht="15.5">
      <c r="B18" s="64" t="s">
        <v>274</v>
      </c>
      <c r="C18" s="88"/>
      <c r="D18" s="88"/>
      <c r="E18" s="88"/>
      <c r="F18" s="88"/>
      <c r="G18" s="88"/>
      <c r="H18" s="88"/>
      <c r="I18" s="88"/>
      <c r="J18" s="118"/>
      <c r="K18" s="118"/>
      <c r="L18" s="118"/>
      <c r="M18" s="113"/>
      <c r="N18" s="113"/>
      <c r="O18" s="113"/>
    </row>
    <row r="19" spans="2:15" customFormat="1" ht="15.5">
      <c r="B19" s="58" t="s">
        <v>70</v>
      </c>
      <c r="C19" s="86"/>
      <c r="D19" s="86"/>
      <c r="E19" s="86"/>
      <c r="F19" s="86"/>
      <c r="G19" s="86"/>
      <c r="H19" s="86"/>
      <c r="I19" s="86"/>
      <c r="J19" s="89"/>
      <c r="K19" s="89"/>
      <c r="L19" s="89"/>
      <c r="M19" s="110"/>
      <c r="N19" s="110"/>
      <c r="O19" s="110"/>
    </row>
    <row r="20" spans="2:15" customFormat="1" ht="15.5">
      <c r="B20" s="64" t="s">
        <v>274</v>
      </c>
      <c r="C20" s="88"/>
      <c r="D20" s="88"/>
      <c r="E20" s="88"/>
      <c r="F20" s="88"/>
      <c r="G20" s="88"/>
      <c r="H20" s="88"/>
      <c r="I20" s="88"/>
      <c r="J20" s="118"/>
      <c r="K20" s="118"/>
      <c r="L20" s="118"/>
      <c r="M20" s="113"/>
      <c r="N20" s="113"/>
      <c r="O20" s="113"/>
    </row>
    <row r="21" spans="2:15" customFormat="1" ht="15.5">
      <c r="B21" s="58" t="s">
        <v>230</v>
      </c>
      <c r="C21" s="86"/>
      <c r="D21" s="86"/>
      <c r="E21" s="86"/>
      <c r="F21" s="86"/>
      <c r="G21" s="86"/>
      <c r="H21" s="86"/>
      <c r="I21" s="86"/>
      <c r="J21" s="89">
        <v>12497.96</v>
      </c>
      <c r="K21" s="89"/>
      <c r="L21" s="89">
        <f>+L26</f>
        <v>15243</v>
      </c>
      <c r="M21" s="110"/>
      <c r="N21" s="110"/>
      <c r="O21" s="110">
        <v>2.4900000000000002E-2</v>
      </c>
    </row>
    <row r="22" spans="2:15" customFormat="1" ht="15.5">
      <c r="B22" s="58" t="s">
        <v>56</v>
      </c>
      <c r="C22" s="86"/>
      <c r="D22" s="86"/>
      <c r="E22" s="86"/>
      <c r="F22" s="86"/>
      <c r="G22" s="86"/>
      <c r="H22" s="86"/>
      <c r="I22" s="86"/>
      <c r="J22" s="89"/>
      <c r="K22" s="89"/>
      <c r="L22" s="89"/>
      <c r="M22" s="110"/>
      <c r="N22" s="110"/>
      <c r="O22" s="110"/>
    </row>
    <row r="23" spans="2:15" customFormat="1" ht="15.5">
      <c r="B23" s="64" t="s">
        <v>274</v>
      </c>
      <c r="C23" s="88"/>
      <c r="D23" s="88"/>
      <c r="E23" s="88"/>
      <c r="F23" s="88"/>
      <c r="G23" s="88"/>
      <c r="H23" s="88"/>
      <c r="I23" s="88"/>
      <c r="J23" s="118"/>
      <c r="K23" s="118"/>
      <c r="L23" s="118"/>
      <c r="M23" s="113"/>
      <c r="N23" s="113"/>
      <c r="O23" s="113"/>
    </row>
    <row r="24" spans="2:15" customFormat="1" ht="15.5">
      <c r="B24" s="58" t="s">
        <v>546</v>
      </c>
      <c r="C24" s="86"/>
      <c r="D24" s="86"/>
      <c r="E24" s="86"/>
      <c r="F24" s="86"/>
      <c r="G24" s="86"/>
      <c r="H24" s="86"/>
      <c r="I24" s="86"/>
      <c r="J24" s="89"/>
      <c r="K24" s="89"/>
      <c r="L24" s="89"/>
      <c r="M24" s="110"/>
      <c r="N24" s="110"/>
      <c r="O24" s="110"/>
    </row>
    <row r="25" spans="2:15">
      <c r="B25" s="64" t="s">
        <v>274</v>
      </c>
      <c r="C25" s="88"/>
      <c r="D25" s="88"/>
      <c r="E25" s="88"/>
      <c r="F25" s="88"/>
      <c r="G25" s="88"/>
      <c r="H25" s="88"/>
      <c r="I25" s="88"/>
      <c r="J25" s="118"/>
      <c r="K25" s="118"/>
      <c r="L25" s="118"/>
      <c r="M25" s="113"/>
      <c r="N25" s="113"/>
      <c r="O25" s="113"/>
    </row>
    <row r="26" spans="2:15">
      <c r="B26" s="58" t="s">
        <v>28</v>
      </c>
      <c r="C26" s="86"/>
      <c r="D26" s="86"/>
      <c r="E26" s="86"/>
      <c r="F26" s="86"/>
      <c r="G26" s="86"/>
      <c r="H26" s="86"/>
      <c r="I26" s="86"/>
      <c r="J26" s="89">
        <v>12497.96</v>
      </c>
      <c r="K26" s="89"/>
      <c r="L26" s="89">
        <f>SUM(L28:L30)</f>
        <v>15243</v>
      </c>
      <c r="M26" s="110"/>
      <c r="N26" s="110"/>
      <c r="O26" s="110">
        <v>2.4900000000000002E-2</v>
      </c>
    </row>
    <row r="27" spans="2:15">
      <c r="B27" s="64" t="s">
        <v>274</v>
      </c>
      <c r="C27" s="88"/>
      <c r="D27" s="88"/>
      <c r="E27" s="88"/>
      <c r="F27" s="88"/>
      <c r="G27" s="88"/>
      <c r="H27" s="88"/>
      <c r="I27" s="88"/>
      <c r="J27" s="118"/>
      <c r="K27" s="118"/>
      <c r="L27" s="118"/>
      <c r="M27" s="113"/>
      <c r="N27" s="113"/>
      <c r="O27" s="113"/>
    </row>
    <row r="28" spans="2:15">
      <c r="B28" s="64" t="s">
        <v>547</v>
      </c>
      <c r="C28" s="88" t="s">
        <v>548</v>
      </c>
      <c r="D28" s="88" t="s">
        <v>26</v>
      </c>
      <c r="E28" s="127">
        <v>7634</v>
      </c>
      <c r="F28" s="88" t="s">
        <v>499</v>
      </c>
      <c r="G28" s="88">
        <v>0</v>
      </c>
      <c r="H28" s="88" t="s">
        <v>282</v>
      </c>
      <c r="I28" s="88" t="s">
        <v>162</v>
      </c>
      <c r="J28" s="118">
        <v>1555.19</v>
      </c>
      <c r="K28" s="118">
        <v>451872.81800000003</v>
      </c>
      <c r="L28" s="118">
        <v>7027.48</v>
      </c>
      <c r="M28" s="113">
        <v>0</v>
      </c>
      <c r="N28" s="113">
        <v>0.46100000000000002</v>
      </c>
      <c r="O28" s="113">
        <v>1.15E-2</v>
      </c>
    </row>
    <row r="29" spans="2:15">
      <c r="B29" s="64" t="s">
        <v>549</v>
      </c>
      <c r="C29" s="88">
        <v>6200562</v>
      </c>
      <c r="D29" s="88" t="s">
        <v>26</v>
      </c>
      <c r="E29" s="127">
        <v>6467</v>
      </c>
      <c r="F29" s="88" t="s">
        <v>499</v>
      </c>
      <c r="G29" s="88">
        <v>0</v>
      </c>
      <c r="H29" s="88" t="s">
        <v>282</v>
      </c>
      <c r="I29" s="88" t="s">
        <v>163</v>
      </c>
      <c r="J29" s="118">
        <v>497.9</v>
      </c>
      <c r="K29" s="118">
        <v>316577.50799999997</v>
      </c>
      <c r="L29" s="118">
        <v>1576.25</v>
      </c>
      <c r="M29" s="113">
        <v>0</v>
      </c>
      <c r="N29" s="113">
        <v>0.10339999999999999</v>
      </c>
      <c r="O29" s="113">
        <v>2.5999999999999999E-3</v>
      </c>
    </row>
    <row r="30" spans="2:15">
      <c r="B30" s="64" t="s">
        <v>550</v>
      </c>
      <c r="C30" s="88" t="s">
        <v>551</v>
      </c>
      <c r="D30" s="88" t="s">
        <v>26</v>
      </c>
      <c r="E30" s="88">
        <v>5617</v>
      </c>
      <c r="F30" s="88" t="s">
        <v>499</v>
      </c>
      <c r="G30" s="88">
        <v>0</v>
      </c>
      <c r="H30" s="88" t="s">
        <v>282</v>
      </c>
      <c r="I30" s="88" t="s">
        <v>162</v>
      </c>
      <c r="J30" s="118">
        <v>10444.870000000001</v>
      </c>
      <c r="K30" s="118">
        <v>63564.915000000001</v>
      </c>
      <c r="L30" s="118">
        <v>6639.27</v>
      </c>
      <c r="M30" s="113">
        <v>0</v>
      </c>
      <c r="N30" s="113">
        <v>0.43560000000000004</v>
      </c>
      <c r="O30" s="113">
        <v>1.0800000000000001E-2</v>
      </c>
    </row>
    <row r="31" spans="2:15">
      <c r="B31" s="58" t="s">
        <v>70</v>
      </c>
      <c r="C31" s="86"/>
      <c r="D31" s="86"/>
      <c r="E31" s="86"/>
      <c r="F31" s="86"/>
      <c r="G31" s="86"/>
      <c r="H31" s="86"/>
      <c r="I31" s="86"/>
      <c r="J31" s="89"/>
      <c r="K31" s="89"/>
      <c r="L31" s="89"/>
      <c r="M31" s="110"/>
      <c r="N31" s="110"/>
      <c r="O31" s="110"/>
    </row>
    <row r="32" spans="2:15">
      <c r="B32" s="120" t="s">
        <v>274</v>
      </c>
      <c r="C32" s="88"/>
      <c r="D32" s="88"/>
      <c r="E32" s="88"/>
      <c r="F32" s="88"/>
      <c r="G32" s="88"/>
      <c r="H32" s="88"/>
      <c r="I32" s="88"/>
      <c r="J32" s="118"/>
      <c r="K32" s="118"/>
      <c r="L32" s="118"/>
      <c r="M32" s="113"/>
      <c r="N32" s="113"/>
      <c r="O32" s="113"/>
    </row>
    <row r="33" spans="2:15">
      <c r="B33" s="115" t="s">
        <v>248</v>
      </c>
      <c r="D33" s="1"/>
      <c r="E33" s="1"/>
    </row>
    <row r="34" spans="2:15">
      <c r="B34" s="115" t="s">
        <v>131</v>
      </c>
      <c r="D34" s="1"/>
      <c r="E34" s="1"/>
    </row>
    <row r="35" spans="2:15">
      <c r="B35" s="115" t="s">
        <v>244</v>
      </c>
      <c r="C35" s="1"/>
      <c r="D35" s="1"/>
      <c r="E35" s="1"/>
    </row>
    <row r="36" spans="2:15">
      <c r="B36" s="115" t="s">
        <v>245</v>
      </c>
      <c r="C36" s="1"/>
      <c r="D36" s="1"/>
      <c r="E36" s="1"/>
    </row>
    <row r="37" spans="2:15">
      <c r="B37" s="138" t="s">
        <v>255</v>
      </c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 ht="18">
      <c r="B309" s="3"/>
      <c r="C309" s="1"/>
      <c r="D309" s="1"/>
      <c r="E309" s="1"/>
    </row>
  </sheetData>
  <mergeCells count="3">
    <mergeCell ref="B6:O6"/>
    <mergeCell ref="B7:O7"/>
    <mergeCell ref="B37:O37"/>
  </mergeCells>
  <phoneticPr fontId="4" type="noConversion"/>
  <dataValidations count="1">
    <dataValidation allowBlank="1" showInputMessage="1" showErrorMessage="1" sqref="P25:XFD1048576 A5:XFD11 A25:A1048576 B38:O1048576 B25:O36" xr:uid="{00000000-0002-0000-07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C42" sqref="C42"/>
    </sheetView>
  </sheetViews>
  <sheetFormatPr defaultColWidth="9.1796875" defaultRowHeight="17.5"/>
  <cols>
    <col min="1" max="1" width="6.26953125" style="1" customWidth="1"/>
    <col min="2" max="2" width="65" style="2" bestFit="1" customWidth="1"/>
    <col min="3" max="3" width="6.26953125" style="2" bestFit="1" customWidth="1"/>
    <col min="4" max="4" width="10.54296875" style="2" bestFit="1" customWidth="1"/>
    <col min="5" max="5" width="9.7265625" style="2" bestFit="1" customWidth="1"/>
    <col min="6" max="6" width="5.54296875" style="1" customWidth="1"/>
    <col min="7" max="7" width="8.453125" style="1" customWidth="1"/>
    <col min="8" max="8" width="7" style="1" customWidth="1"/>
    <col min="9" max="9" width="7.453125" style="1" customWidth="1"/>
    <col min="10" max="12" width="11.1796875" style="1" customWidth="1"/>
    <col min="13" max="13" width="7.7265625" style="1" customWidth="1"/>
    <col min="14" max="14" width="7.1796875" style="1" customWidth="1"/>
    <col min="15" max="15" width="6" style="1" customWidth="1"/>
    <col min="16" max="16" width="7.81640625" style="1" customWidth="1"/>
    <col min="17" max="17" width="8.1796875" style="1" customWidth="1"/>
    <col min="18" max="18" width="6.26953125" style="1" customWidth="1"/>
    <col min="19" max="19" width="8" style="1" customWidth="1"/>
    <col min="20" max="20" width="8.7265625" style="1" customWidth="1"/>
    <col min="21" max="21" width="10" style="1" customWidth="1"/>
    <col min="22" max="22" width="9.54296875" style="1" customWidth="1"/>
    <col min="23" max="23" width="6.1796875" style="1" customWidth="1"/>
    <col min="24" max="25" width="5.7265625" style="1" customWidth="1"/>
    <col min="26" max="26" width="6.81640625" style="1" customWidth="1"/>
    <col min="27" max="27" width="6.453125" style="1" customWidth="1"/>
    <col min="28" max="28" width="6.7265625" style="1" customWidth="1"/>
    <col min="29" max="29" width="7.26953125" style="1" customWidth="1"/>
    <col min="30" max="41" width="5.7265625" style="1" customWidth="1"/>
    <col min="42" max="16384" width="9.1796875" style="1"/>
  </cols>
  <sheetData>
    <row r="1" spans="1:60">
      <c r="B1" s="80" t="s">
        <v>279</v>
      </c>
    </row>
    <row r="2" spans="1:60">
      <c r="B2" s="80" t="s">
        <v>280</v>
      </c>
    </row>
    <row r="3" spans="1:60">
      <c r="B3" s="80" t="s">
        <v>591</v>
      </c>
    </row>
    <row r="4" spans="1:60">
      <c r="B4" s="80" t="s">
        <v>592</v>
      </c>
    </row>
    <row r="6" spans="1:60" ht="26.25" customHeight="1">
      <c r="B6" s="151" t="s">
        <v>196</v>
      </c>
      <c r="C6" s="152"/>
      <c r="D6" s="152"/>
      <c r="E6" s="152"/>
      <c r="F6" s="152"/>
      <c r="G6" s="152"/>
      <c r="H6" s="152"/>
      <c r="I6" s="152"/>
      <c r="J6" s="152"/>
      <c r="K6" s="152"/>
      <c r="L6" s="153"/>
    </row>
    <row r="7" spans="1:60" ht="26.25" customHeight="1">
      <c r="B7" s="151" t="s">
        <v>111</v>
      </c>
      <c r="C7" s="152"/>
      <c r="D7" s="152"/>
      <c r="E7" s="152"/>
      <c r="F7" s="152"/>
      <c r="G7" s="152"/>
      <c r="H7" s="152"/>
      <c r="I7" s="152"/>
      <c r="J7" s="152"/>
      <c r="K7" s="152"/>
      <c r="L7" s="153"/>
      <c r="BH7" s="3"/>
    </row>
    <row r="8" spans="1:60" s="3" customFormat="1" ht="46.5">
      <c r="B8" s="19" t="s">
        <v>135</v>
      </c>
      <c r="C8" s="24" t="s">
        <v>45</v>
      </c>
      <c r="D8" s="75" t="s">
        <v>139</v>
      </c>
      <c r="E8" s="75" t="s">
        <v>78</v>
      </c>
      <c r="F8" s="24" t="s">
        <v>120</v>
      </c>
      <c r="G8" s="24" t="s">
        <v>247</v>
      </c>
      <c r="H8" s="24" t="s">
        <v>243</v>
      </c>
      <c r="I8" s="24" t="s">
        <v>72</v>
      </c>
      <c r="J8" s="24" t="s">
        <v>66</v>
      </c>
      <c r="K8" s="47" t="s">
        <v>169</v>
      </c>
      <c r="L8" s="25" t="s">
        <v>171</v>
      </c>
      <c r="BD8" s="1"/>
      <c r="BE8" s="1"/>
    </row>
    <row r="9" spans="1:60" s="3" customFormat="1" ht="20">
      <c r="B9" s="14"/>
      <c r="C9" s="15"/>
      <c r="D9" s="15"/>
      <c r="E9" s="15"/>
      <c r="F9" s="15"/>
      <c r="G9" s="15" t="s">
        <v>249</v>
      </c>
      <c r="H9" s="15" t="s">
        <v>73</v>
      </c>
      <c r="I9" s="15" t="s">
        <v>241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49</v>
      </c>
      <c r="C11" s="83"/>
      <c r="D11" s="83"/>
      <c r="E11" s="83"/>
      <c r="F11" s="83"/>
      <c r="G11" s="82"/>
      <c r="H11" s="82"/>
      <c r="I11" s="82"/>
      <c r="J11" s="109"/>
      <c r="K11" s="109"/>
      <c r="L11" s="109"/>
      <c r="BC11" s="1"/>
      <c r="BD11" s="3"/>
      <c r="BE11" s="1"/>
      <c r="BG11" s="1"/>
    </row>
    <row r="12" spans="1:60" customFormat="1" ht="18" customHeight="1">
      <c r="B12" s="58" t="s">
        <v>552</v>
      </c>
      <c r="C12" s="86"/>
      <c r="D12" s="86"/>
      <c r="E12" s="86"/>
      <c r="F12" s="86"/>
      <c r="G12" s="89"/>
      <c r="H12" s="89"/>
      <c r="I12" s="89"/>
      <c r="J12" s="110"/>
      <c r="K12" s="110"/>
      <c r="L12" s="110"/>
    </row>
    <row r="13" spans="1:60" customFormat="1" ht="15.5">
      <c r="B13" s="65" t="s">
        <v>274</v>
      </c>
      <c r="C13" s="88"/>
      <c r="D13" s="88"/>
      <c r="E13" s="88"/>
      <c r="F13" s="88"/>
      <c r="G13" s="118"/>
      <c r="H13" s="118"/>
      <c r="I13" s="118"/>
      <c r="J13" s="113"/>
      <c r="K13" s="113"/>
      <c r="L13" s="113"/>
    </row>
    <row r="14" spans="1:60" customFormat="1" ht="15.5">
      <c r="B14" s="58" t="s">
        <v>232</v>
      </c>
      <c r="C14" s="86"/>
      <c r="D14" s="86"/>
      <c r="E14" s="86"/>
      <c r="F14" s="86"/>
      <c r="G14" s="89"/>
      <c r="H14" s="89"/>
      <c r="I14" s="89"/>
      <c r="J14" s="110"/>
      <c r="K14" s="110"/>
      <c r="L14" s="110"/>
    </row>
    <row r="15" spans="1:60" customFormat="1" ht="15.5">
      <c r="B15" s="121" t="s">
        <v>274</v>
      </c>
      <c r="C15" s="88"/>
      <c r="D15" s="88"/>
      <c r="E15" s="88"/>
      <c r="F15" s="88"/>
      <c r="G15" s="118"/>
      <c r="H15" s="118"/>
      <c r="I15" s="118"/>
      <c r="J15" s="113"/>
      <c r="K15" s="113"/>
      <c r="L15" s="113"/>
    </row>
    <row r="16" spans="1:60" customFormat="1">
      <c r="A16" s="1"/>
      <c r="B16" s="115" t="s">
        <v>248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5" t="s">
        <v>131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5" t="s">
        <v>244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5" t="s">
        <v>245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8" t="s">
        <v>255</v>
      </c>
      <c r="C20" s="138"/>
      <c r="D20" s="138"/>
      <c r="E20" s="138"/>
      <c r="F20" s="138"/>
      <c r="G20" s="138"/>
      <c r="H20" s="138"/>
      <c r="I20" s="138"/>
      <c r="J20" s="138"/>
      <c r="K20" s="138"/>
      <c r="L20" s="138"/>
    </row>
    <row r="21" spans="1:12" customFormat="1" ht="12.5"/>
    <row r="22" spans="1:12" customFormat="1" ht="12.5"/>
    <row r="23" spans="1:12" customFormat="1" ht="12.5"/>
    <row r="24" spans="1:12" customFormat="1" ht="12.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" bottom="0.5" header="0" footer="0.25"/>
  <pageSetup paperSize="9" scale="96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B42" sqref="B42:L42"/>
    </sheetView>
  </sheetViews>
  <sheetFormatPr defaultColWidth="9.1796875" defaultRowHeight="17.5"/>
  <cols>
    <col min="1" max="1" width="6.26953125" style="1" customWidth="1"/>
    <col min="2" max="2" width="65" style="2" bestFit="1" customWidth="1"/>
    <col min="3" max="3" width="9.7265625" style="2" bestFit="1" customWidth="1"/>
    <col min="4" max="4" width="10.54296875" style="2" bestFit="1" customWidth="1"/>
    <col min="5" max="5" width="9.7265625" style="2" bestFit="1" customWidth="1"/>
    <col min="6" max="6" width="12.54296875" style="1" bestFit="1" customWidth="1"/>
    <col min="7" max="7" width="10.54296875" style="1" bestFit="1" customWidth="1"/>
    <col min="8" max="8" width="11.81640625" style="1" bestFit="1" customWidth="1"/>
    <col min="9" max="9" width="10.54296875" style="1" bestFit="1" customWidth="1"/>
    <col min="10" max="12" width="11.1796875" style="1" customWidth="1"/>
    <col min="13" max="13" width="7.54296875" style="1" customWidth="1"/>
    <col min="14" max="14" width="6.7265625" style="1" customWidth="1"/>
    <col min="15" max="15" width="7.7265625" style="1" customWidth="1"/>
    <col min="16" max="16" width="7.1796875" style="1" customWidth="1"/>
    <col min="17" max="17" width="6" style="1" customWidth="1"/>
    <col min="18" max="18" width="7.81640625" style="1" customWidth="1"/>
    <col min="19" max="19" width="8.1796875" style="1" customWidth="1"/>
    <col min="20" max="20" width="6.26953125" style="1" customWidth="1"/>
    <col min="21" max="21" width="8" style="1" customWidth="1"/>
    <col min="22" max="22" width="8.7265625" style="1" customWidth="1"/>
    <col min="23" max="23" width="10" style="1" customWidth="1"/>
    <col min="24" max="24" width="9.54296875" style="1" customWidth="1"/>
    <col min="25" max="25" width="6.1796875" style="1" customWidth="1"/>
    <col min="26" max="27" width="5.7265625" style="1" customWidth="1"/>
    <col min="28" max="28" width="6.81640625" style="1" customWidth="1"/>
    <col min="29" max="29" width="6.453125" style="1" customWidth="1"/>
    <col min="30" max="30" width="6.7265625" style="1" customWidth="1"/>
    <col min="31" max="31" width="7.26953125" style="1" customWidth="1"/>
    <col min="32" max="43" width="5.7265625" style="1" customWidth="1"/>
    <col min="44" max="16384" width="9.1796875" style="1"/>
  </cols>
  <sheetData>
    <row r="1" spans="2:61">
      <c r="B1" s="80" t="s">
        <v>279</v>
      </c>
    </row>
    <row r="2" spans="2:61">
      <c r="B2" s="80" t="s">
        <v>280</v>
      </c>
    </row>
    <row r="3" spans="2:61">
      <c r="B3" s="80" t="s">
        <v>591</v>
      </c>
    </row>
    <row r="4" spans="2:61">
      <c r="B4" s="80" t="s">
        <v>592</v>
      </c>
    </row>
    <row r="6" spans="2:61" ht="26.25" customHeight="1">
      <c r="B6" s="151" t="s">
        <v>196</v>
      </c>
      <c r="C6" s="152"/>
      <c r="D6" s="152"/>
      <c r="E6" s="152"/>
      <c r="F6" s="152"/>
      <c r="G6" s="152"/>
      <c r="H6" s="152"/>
      <c r="I6" s="152"/>
      <c r="J6" s="152"/>
      <c r="K6" s="152"/>
      <c r="L6" s="153"/>
    </row>
    <row r="7" spans="2:61" ht="26.25" customHeight="1">
      <c r="B7" s="151" t="s">
        <v>112</v>
      </c>
      <c r="C7" s="152"/>
      <c r="D7" s="152"/>
      <c r="E7" s="152"/>
      <c r="F7" s="152"/>
      <c r="G7" s="152"/>
      <c r="H7" s="152"/>
      <c r="I7" s="152"/>
      <c r="J7" s="152"/>
      <c r="K7" s="152"/>
      <c r="L7" s="153"/>
      <c r="BI7" s="3"/>
    </row>
    <row r="8" spans="2:61" s="3" customFormat="1" ht="46.5">
      <c r="B8" s="19" t="s">
        <v>135</v>
      </c>
      <c r="C8" s="24" t="s">
        <v>45</v>
      </c>
      <c r="D8" s="75" t="s">
        <v>139</v>
      </c>
      <c r="E8" s="75" t="s">
        <v>78</v>
      </c>
      <c r="F8" s="24" t="s">
        <v>120</v>
      </c>
      <c r="G8" s="24" t="s">
        <v>247</v>
      </c>
      <c r="H8" s="24" t="s">
        <v>243</v>
      </c>
      <c r="I8" s="24" t="s">
        <v>72</v>
      </c>
      <c r="J8" s="24" t="s">
        <v>66</v>
      </c>
      <c r="K8" s="47" t="s">
        <v>169</v>
      </c>
      <c r="L8" s="25" t="s">
        <v>171</v>
      </c>
      <c r="M8" s="1"/>
      <c r="BE8" s="1"/>
      <c r="BF8" s="1"/>
    </row>
    <row r="9" spans="2:61" s="3" customFormat="1" ht="20">
      <c r="B9" s="14"/>
      <c r="C9" s="24"/>
      <c r="D9" s="24"/>
      <c r="E9" s="24"/>
      <c r="F9" s="24"/>
      <c r="G9" s="15" t="s">
        <v>249</v>
      </c>
      <c r="H9" s="15" t="s">
        <v>73</v>
      </c>
      <c r="I9" s="15" t="s">
        <v>241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51</v>
      </c>
      <c r="C11" s="83"/>
      <c r="D11" s="83"/>
      <c r="E11" s="83"/>
      <c r="F11" s="83"/>
      <c r="G11" s="82">
        <v>-380</v>
      </c>
      <c r="H11" s="82"/>
      <c r="I11" s="82">
        <f>+I21</f>
        <v>-470.96000000000004</v>
      </c>
      <c r="J11" s="109"/>
      <c r="K11" s="109"/>
      <c r="L11" s="109">
        <v>-8.0000000000000004E-4</v>
      </c>
      <c r="BD11" s="1"/>
      <c r="BE11" s="3"/>
      <c r="BF11" s="1"/>
      <c r="BH11" s="1"/>
    </row>
    <row r="12" spans="2:61" customFormat="1" ht="15.5">
      <c r="B12" s="56" t="s">
        <v>231</v>
      </c>
      <c r="C12" s="86"/>
      <c r="D12" s="86"/>
      <c r="E12" s="86"/>
      <c r="F12" s="86"/>
      <c r="G12" s="89"/>
      <c r="H12" s="89"/>
      <c r="I12" s="89"/>
      <c r="J12" s="110"/>
      <c r="K12" s="110"/>
      <c r="L12" s="110"/>
    </row>
    <row r="13" spans="2:61" customFormat="1" ht="15.5">
      <c r="B13" s="56" t="s">
        <v>218</v>
      </c>
      <c r="C13" s="86"/>
      <c r="D13" s="86"/>
      <c r="E13" s="86"/>
      <c r="F13" s="86"/>
      <c r="G13" s="89"/>
      <c r="H13" s="89"/>
      <c r="I13" s="89"/>
      <c r="J13" s="110"/>
      <c r="K13" s="110"/>
      <c r="L13" s="110"/>
    </row>
    <row r="14" spans="2:61" customFormat="1" ht="15.5">
      <c r="B14" s="59" t="s">
        <v>274</v>
      </c>
      <c r="C14" s="88"/>
      <c r="D14" s="88"/>
      <c r="E14" s="88"/>
      <c r="F14" s="88"/>
      <c r="G14" s="118"/>
      <c r="H14" s="118"/>
      <c r="I14" s="118"/>
      <c r="J14" s="113"/>
      <c r="K14" s="113"/>
      <c r="L14" s="113"/>
    </row>
    <row r="15" spans="2:61" customFormat="1" ht="15.5">
      <c r="B15" s="56" t="s">
        <v>553</v>
      </c>
      <c r="C15" s="86"/>
      <c r="D15" s="86"/>
      <c r="E15" s="86"/>
      <c r="F15" s="86"/>
      <c r="G15" s="89"/>
      <c r="H15" s="89"/>
      <c r="I15" s="89"/>
      <c r="J15" s="110"/>
      <c r="K15" s="110"/>
      <c r="L15" s="110"/>
    </row>
    <row r="16" spans="2:61" customFormat="1" ht="15.5">
      <c r="B16" s="59" t="s">
        <v>274</v>
      </c>
      <c r="C16" s="88"/>
      <c r="D16" s="88"/>
      <c r="E16" s="88"/>
      <c r="F16" s="88"/>
      <c r="G16" s="118"/>
      <c r="H16" s="118"/>
      <c r="I16" s="118"/>
      <c r="J16" s="113"/>
      <c r="K16" s="113"/>
      <c r="L16" s="113"/>
    </row>
    <row r="17" spans="2:12" customFormat="1" ht="15.5">
      <c r="B17" s="56" t="s">
        <v>219</v>
      </c>
      <c r="C17" s="86"/>
      <c r="D17" s="86"/>
      <c r="E17" s="86"/>
      <c r="F17" s="86"/>
      <c r="G17" s="89"/>
      <c r="H17" s="89"/>
      <c r="I17" s="89"/>
      <c r="J17" s="110"/>
      <c r="K17" s="110"/>
      <c r="L17" s="110"/>
    </row>
    <row r="18" spans="2:12" customFormat="1" ht="15.5">
      <c r="B18" s="59" t="s">
        <v>274</v>
      </c>
      <c r="C18" s="88"/>
      <c r="D18" s="88"/>
      <c r="E18" s="88"/>
      <c r="F18" s="88"/>
      <c r="G18" s="118"/>
      <c r="H18" s="118"/>
      <c r="I18" s="118"/>
      <c r="J18" s="113"/>
      <c r="K18" s="113"/>
      <c r="L18" s="113"/>
    </row>
    <row r="19" spans="2:12" customFormat="1" ht="15.5">
      <c r="B19" s="56" t="s">
        <v>70</v>
      </c>
      <c r="C19" s="86"/>
      <c r="D19" s="86"/>
      <c r="E19" s="86"/>
      <c r="F19" s="86"/>
      <c r="G19" s="89"/>
      <c r="H19" s="89"/>
      <c r="I19" s="89"/>
      <c r="J19" s="110"/>
      <c r="K19" s="110"/>
      <c r="L19" s="110"/>
    </row>
    <row r="20" spans="2:12" customFormat="1" ht="15.5">
      <c r="B20" s="59" t="s">
        <v>274</v>
      </c>
      <c r="C20" s="88"/>
      <c r="D20" s="88"/>
      <c r="E20" s="88"/>
      <c r="F20" s="88"/>
      <c r="G20" s="118"/>
      <c r="H20" s="118"/>
      <c r="I20" s="118"/>
      <c r="J20" s="113"/>
      <c r="K20" s="113"/>
      <c r="L20" s="113"/>
    </row>
    <row r="21" spans="2:12" customFormat="1" ht="15.5">
      <c r="B21" s="56" t="s">
        <v>230</v>
      </c>
      <c r="C21" s="86"/>
      <c r="D21" s="86"/>
      <c r="E21" s="86"/>
      <c r="F21" s="86"/>
      <c r="G21" s="89">
        <v>-380</v>
      </c>
      <c r="H21" s="89"/>
      <c r="I21" s="89">
        <f>+I22</f>
        <v>-470.96000000000004</v>
      </c>
      <c r="J21" s="110"/>
      <c r="K21" s="110"/>
      <c r="L21" s="110">
        <v>-8.0000000000000004E-4</v>
      </c>
    </row>
    <row r="22" spans="2:12" customFormat="1" ht="15.5">
      <c r="B22" s="56" t="s">
        <v>218</v>
      </c>
      <c r="C22" s="86"/>
      <c r="D22" s="86"/>
      <c r="E22" s="86"/>
      <c r="F22" s="86"/>
      <c r="G22" s="89">
        <v>-380</v>
      </c>
      <c r="H22" s="89"/>
      <c r="I22" s="89">
        <f>SUM(I23:I29)</f>
        <v>-470.96000000000004</v>
      </c>
      <c r="J22" s="110"/>
      <c r="K22" s="110"/>
      <c r="L22" s="110">
        <v>-8.0000000000000004E-4</v>
      </c>
    </row>
    <row r="23" spans="2:12" customFormat="1" ht="15.5">
      <c r="B23" s="59" t="s">
        <v>274</v>
      </c>
      <c r="C23" s="88"/>
      <c r="D23" s="88"/>
      <c r="E23" s="88"/>
      <c r="F23" s="88"/>
      <c r="G23" s="118"/>
      <c r="H23" s="118"/>
      <c r="I23" s="118"/>
      <c r="J23" s="113"/>
      <c r="K23" s="113"/>
      <c r="L23" s="113"/>
    </row>
    <row r="24" spans="2:12" customFormat="1" ht="15.5">
      <c r="B24" s="59" t="s">
        <v>554</v>
      </c>
      <c r="C24" s="88">
        <v>8832800</v>
      </c>
      <c r="D24" s="127" t="s">
        <v>393</v>
      </c>
      <c r="E24" s="88" t="s">
        <v>555</v>
      </c>
      <c r="F24" s="88" t="s">
        <v>162</v>
      </c>
      <c r="G24" s="118">
        <v>-181</v>
      </c>
      <c r="H24" s="118">
        <v>17000</v>
      </c>
      <c r="I24" s="118">
        <v>-106.65</v>
      </c>
      <c r="J24" s="113">
        <v>0</v>
      </c>
      <c r="K24" s="113">
        <v>0.22640000000000002</v>
      </c>
      <c r="L24" s="113">
        <v>-2.0000000000000001E-4</v>
      </c>
    </row>
    <row r="25" spans="2:12" customFormat="1" ht="15.5">
      <c r="B25" s="59" t="s">
        <v>556</v>
      </c>
      <c r="C25" s="88">
        <v>8832941</v>
      </c>
      <c r="D25" s="127" t="s">
        <v>393</v>
      </c>
      <c r="E25" s="88" t="s">
        <v>555</v>
      </c>
      <c r="F25" s="88" t="s">
        <v>162</v>
      </c>
      <c r="G25" s="118">
        <v>-8</v>
      </c>
      <c r="H25" s="118">
        <v>201000</v>
      </c>
      <c r="I25" s="118">
        <v>-55.73</v>
      </c>
      <c r="J25" s="113">
        <v>0</v>
      </c>
      <c r="K25" s="113">
        <v>0.1183</v>
      </c>
      <c r="L25" s="113">
        <v>-1E-4</v>
      </c>
    </row>
    <row r="26" spans="2:12" customFormat="1" ht="15.5">
      <c r="B26" s="59" t="s">
        <v>557</v>
      </c>
      <c r="C26" s="88">
        <v>8832818</v>
      </c>
      <c r="D26" s="127" t="s">
        <v>393</v>
      </c>
      <c r="E26" s="88" t="s">
        <v>555</v>
      </c>
      <c r="F26" s="88" t="s">
        <v>162</v>
      </c>
      <c r="G26" s="118">
        <v>-90</v>
      </c>
      <c r="H26" s="118">
        <v>33100</v>
      </c>
      <c r="I26" s="118">
        <v>-103.25</v>
      </c>
      <c r="J26" s="113">
        <v>0</v>
      </c>
      <c r="K26" s="113">
        <v>0.21920000000000001</v>
      </c>
      <c r="L26" s="113">
        <v>-2.0000000000000001E-4</v>
      </c>
    </row>
    <row r="27" spans="2:12" customFormat="1" ht="15.5">
      <c r="B27" s="59" t="s">
        <v>558</v>
      </c>
      <c r="C27" s="127">
        <v>8833048</v>
      </c>
      <c r="D27" s="127" t="s">
        <v>393</v>
      </c>
      <c r="E27" s="88" t="s">
        <v>555</v>
      </c>
      <c r="F27" s="88" t="s">
        <v>162</v>
      </c>
      <c r="G27" s="118">
        <v>-45</v>
      </c>
      <c r="H27" s="118">
        <v>28000</v>
      </c>
      <c r="I27" s="118">
        <v>-43.67</v>
      </c>
      <c r="J27" s="113">
        <v>0</v>
      </c>
      <c r="K27" s="113">
        <v>9.2699999999999991E-2</v>
      </c>
      <c r="L27" s="113">
        <v>-1E-4</v>
      </c>
    </row>
    <row r="28" spans="2:12" customFormat="1" ht="15.5">
      <c r="B28" s="59" t="s">
        <v>559</v>
      </c>
      <c r="C28" s="88">
        <v>8832750</v>
      </c>
      <c r="D28" s="127" t="s">
        <v>393</v>
      </c>
      <c r="E28" s="88" t="s">
        <v>555</v>
      </c>
      <c r="F28" s="88" t="s">
        <v>162</v>
      </c>
      <c r="G28" s="118">
        <v>-2</v>
      </c>
      <c r="H28" s="118">
        <v>361100</v>
      </c>
      <c r="I28" s="118">
        <v>-25.03</v>
      </c>
      <c r="J28" s="113">
        <v>0</v>
      </c>
      <c r="K28" s="113">
        <v>5.3099999999999994E-2</v>
      </c>
      <c r="L28" s="113">
        <v>0</v>
      </c>
    </row>
    <row r="29" spans="2:12" customFormat="1" ht="15.5">
      <c r="B29" s="59" t="s">
        <v>560</v>
      </c>
      <c r="C29" s="88">
        <v>8832792</v>
      </c>
      <c r="D29" s="127" t="s">
        <v>393</v>
      </c>
      <c r="E29" s="88" t="s">
        <v>555</v>
      </c>
      <c r="F29" s="88" t="s">
        <v>162</v>
      </c>
      <c r="G29" s="118">
        <v>-54</v>
      </c>
      <c r="H29" s="118">
        <v>73000</v>
      </c>
      <c r="I29" s="118">
        <v>-136.63</v>
      </c>
      <c r="J29" s="113">
        <v>0</v>
      </c>
      <c r="K29" s="113">
        <v>0.29010000000000002</v>
      </c>
      <c r="L29" s="113">
        <v>-2.0000000000000001E-4</v>
      </c>
    </row>
    <row r="30" spans="2:12" customFormat="1" ht="15.5">
      <c r="B30" s="56" t="s">
        <v>223</v>
      </c>
      <c r="C30" s="86"/>
      <c r="D30" s="86"/>
      <c r="E30" s="86"/>
      <c r="F30" s="86"/>
      <c r="G30" s="89"/>
      <c r="H30" s="89"/>
      <c r="I30" s="89"/>
      <c r="J30" s="110"/>
      <c r="K30" s="110"/>
      <c r="L30" s="110"/>
    </row>
    <row r="31" spans="2:12" customFormat="1" ht="15.5">
      <c r="B31" s="59" t="s">
        <v>274</v>
      </c>
      <c r="C31" s="88"/>
      <c r="D31" s="88"/>
      <c r="E31" s="88"/>
      <c r="F31" s="88"/>
      <c r="G31" s="118"/>
      <c r="H31" s="118"/>
      <c r="I31" s="118"/>
      <c r="J31" s="113"/>
      <c r="K31" s="113"/>
      <c r="L31" s="113"/>
    </row>
    <row r="32" spans="2:12" customFormat="1" ht="15.5">
      <c r="B32" s="56" t="s">
        <v>219</v>
      </c>
      <c r="C32" s="86"/>
      <c r="D32" s="86"/>
      <c r="E32" s="86"/>
      <c r="F32" s="86"/>
      <c r="G32" s="89"/>
      <c r="H32" s="89"/>
      <c r="I32" s="89"/>
      <c r="J32" s="110"/>
      <c r="K32" s="110"/>
      <c r="L32" s="110"/>
    </row>
    <row r="33" spans="1:12" customFormat="1" ht="15.5">
      <c r="B33" s="59" t="s">
        <v>274</v>
      </c>
      <c r="C33" s="88"/>
      <c r="D33" s="88"/>
      <c r="E33" s="88"/>
      <c r="F33" s="88"/>
      <c r="G33" s="118"/>
      <c r="H33" s="118"/>
      <c r="I33" s="118"/>
      <c r="J33" s="113"/>
      <c r="K33" s="113"/>
      <c r="L33" s="113"/>
    </row>
    <row r="34" spans="1:12" customFormat="1" ht="15.5">
      <c r="B34" s="56" t="s">
        <v>220</v>
      </c>
      <c r="C34" s="86"/>
      <c r="D34" s="86"/>
      <c r="E34" s="86"/>
      <c r="F34" s="86"/>
      <c r="G34" s="89"/>
      <c r="H34" s="89"/>
      <c r="I34" s="89"/>
      <c r="J34" s="110"/>
      <c r="K34" s="110"/>
      <c r="L34" s="110"/>
    </row>
    <row r="35" spans="1:12" customFormat="1" ht="15.5">
      <c r="B35" s="59" t="s">
        <v>274</v>
      </c>
      <c r="C35" s="88"/>
      <c r="D35" s="88"/>
      <c r="E35" s="88"/>
      <c r="F35" s="88"/>
      <c r="G35" s="118"/>
      <c r="H35" s="118"/>
      <c r="I35" s="118"/>
      <c r="J35" s="113"/>
      <c r="K35" s="113"/>
      <c r="L35" s="113"/>
    </row>
    <row r="36" spans="1:12" customFormat="1" ht="15.5">
      <c r="B36" s="56" t="s">
        <v>70</v>
      </c>
      <c r="C36" s="86"/>
      <c r="D36" s="86"/>
      <c r="E36" s="86"/>
      <c r="F36" s="86"/>
      <c r="G36" s="89"/>
      <c r="H36" s="89"/>
      <c r="I36" s="89"/>
      <c r="J36" s="110"/>
      <c r="K36" s="110"/>
      <c r="L36" s="110"/>
    </row>
    <row r="37" spans="1:12" customFormat="1" ht="15.5">
      <c r="B37" s="117" t="s">
        <v>274</v>
      </c>
      <c r="C37" s="88"/>
      <c r="D37" s="88"/>
      <c r="E37" s="88"/>
      <c r="F37" s="88"/>
      <c r="G37" s="118"/>
      <c r="H37" s="118"/>
      <c r="I37" s="118"/>
      <c r="J37" s="113"/>
      <c r="K37" s="113"/>
      <c r="L37" s="113"/>
    </row>
    <row r="38" spans="1:12" customFormat="1">
      <c r="A38" s="1"/>
      <c r="B38" s="115" t="s">
        <v>248</v>
      </c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customFormat="1">
      <c r="A39" s="1"/>
      <c r="B39" s="115" t="s">
        <v>131</v>
      </c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customFormat="1">
      <c r="A40" s="1"/>
      <c r="B40" s="115" t="s">
        <v>244</v>
      </c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customFormat="1">
      <c r="A41" s="1"/>
      <c r="B41" s="115" t="s">
        <v>245</v>
      </c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customFormat="1">
      <c r="A42" s="1"/>
      <c r="B42" s="138" t="s">
        <v>255</v>
      </c>
      <c r="C42" s="138"/>
      <c r="D42" s="138"/>
      <c r="E42" s="138"/>
      <c r="F42" s="138"/>
      <c r="G42" s="138"/>
      <c r="H42" s="138"/>
      <c r="I42" s="138"/>
      <c r="J42" s="138"/>
      <c r="K42" s="138"/>
      <c r="L42" s="138"/>
    </row>
    <row r="43" spans="1:12" customFormat="1" ht="12.5"/>
    <row r="44" spans="1:12" customFormat="1" ht="12.5"/>
    <row r="45" spans="1:12" customFormat="1" ht="12.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42:L42"/>
  </mergeCells>
  <phoneticPr fontId="4" type="noConversion"/>
  <dataValidations count="1">
    <dataValidation allowBlank="1" showInputMessage="1" showErrorMessage="1" sqref="A5:XFD11 A46:XFD1048576 A38:A42 B38:L41" xr:uid="{00000000-0002-0000-0900-000000000000}"/>
  </dataValidations>
  <pageMargins left="0" right="0" top="0.5" bottom="0.5" header="0" footer="0.25"/>
  <pageSetup paperSize="9" scale="84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C42" sqref="C42"/>
    </sheetView>
  </sheetViews>
  <sheetFormatPr defaultColWidth="9.1796875" defaultRowHeight="18"/>
  <cols>
    <col min="1" max="1" width="6.26953125" style="2" customWidth="1"/>
    <col min="2" max="2" width="65" style="2" bestFit="1" customWidth="1"/>
    <col min="3" max="3" width="6.26953125" style="2" bestFit="1" customWidth="1"/>
    <col min="4" max="4" width="10.54296875" style="2" bestFit="1" customWidth="1"/>
    <col min="5" max="5" width="9.7265625" style="2" bestFit="1" customWidth="1"/>
    <col min="6" max="6" width="5.54296875" style="1" customWidth="1"/>
    <col min="7" max="7" width="8.453125" style="1" customWidth="1"/>
    <col min="8" max="8" width="7" style="1" customWidth="1"/>
    <col min="9" max="9" width="9.26953125" style="1" bestFit="1" customWidth="1"/>
    <col min="10" max="10" width="11.1796875" style="1" customWidth="1"/>
    <col min="11" max="11" width="11.1796875" style="3" customWidth="1"/>
    <col min="12" max="12" width="7.7265625" style="3" customWidth="1"/>
    <col min="13" max="13" width="7.1796875" style="3" customWidth="1"/>
    <col min="14" max="14" width="6" style="3" customWidth="1"/>
    <col min="15" max="15" width="7.81640625" style="3" customWidth="1"/>
    <col min="16" max="16" width="8.1796875" style="3" customWidth="1"/>
    <col min="17" max="17" width="6.26953125" style="1" customWidth="1"/>
    <col min="18" max="18" width="8" style="1" customWidth="1"/>
    <col min="19" max="19" width="8.7265625" style="1" customWidth="1"/>
    <col min="20" max="20" width="10" style="1" customWidth="1"/>
    <col min="21" max="21" width="9.54296875" style="1" customWidth="1"/>
    <col min="22" max="22" width="6.1796875" style="1" customWidth="1"/>
    <col min="23" max="24" width="5.7265625" style="1" customWidth="1"/>
    <col min="25" max="25" width="6.81640625" style="1" customWidth="1"/>
    <col min="26" max="26" width="6.453125" style="1" customWidth="1"/>
    <col min="27" max="27" width="6.7265625" style="1" customWidth="1"/>
    <col min="28" max="28" width="7.26953125" style="1" customWidth="1"/>
    <col min="29" max="40" width="5.7265625" style="1" customWidth="1"/>
    <col min="41" max="16384" width="9.1796875" style="1"/>
  </cols>
  <sheetData>
    <row r="1" spans="1:60">
      <c r="B1" s="80" t="s">
        <v>279</v>
      </c>
    </row>
    <row r="2" spans="1:60">
      <c r="B2" s="80" t="s">
        <v>280</v>
      </c>
    </row>
    <row r="3" spans="1:60">
      <c r="B3" s="80" t="s">
        <v>591</v>
      </c>
    </row>
    <row r="4" spans="1:60">
      <c r="B4" s="80" t="s">
        <v>592</v>
      </c>
    </row>
    <row r="6" spans="1:60" ht="26.25" customHeight="1">
      <c r="B6" s="151" t="s">
        <v>196</v>
      </c>
      <c r="C6" s="152"/>
      <c r="D6" s="152"/>
      <c r="E6" s="152"/>
      <c r="F6" s="152"/>
      <c r="G6" s="152"/>
      <c r="H6" s="152"/>
      <c r="I6" s="152"/>
      <c r="J6" s="152"/>
      <c r="K6" s="153"/>
      <c r="BD6" s="1" t="s">
        <v>140</v>
      </c>
      <c r="BF6" s="1" t="s">
        <v>174</v>
      </c>
      <c r="BH6" s="3" t="s">
        <v>163</v>
      </c>
    </row>
    <row r="7" spans="1:60" ht="26.25" customHeight="1">
      <c r="B7" s="151" t="s">
        <v>113</v>
      </c>
      <c r="C7" s="152"/>
      <c r="D7" s="152"/>
      <c r="E7" s="152"/>
      <c r="F7" s="152"/>
      <c r="G7" s="152"/>
      <c r="H7" s="152"/>
      <c r="I7" s="152"/>
      <c r="J7" s="152"/>
      <c r="K7" s="153"/>
      <c r="BD7" s="3" t="s">
        <v>141</v>
      </c>
      <c r="BF7" s="1" t="s">
        <v>149</v>
      </c>
      <c r="BH7" s="3" t="s">
        <v>162</v>
      </c>
    </row>
    <row r="8" spans="1:60" s="3" customFormat="1" ht="46.5">
      <c r="A8" s="2"/>
      <c r="B8" s="19" t="s">
        <v>135</v>
      </c>
      <c r="C8" s="24" t="s">
        <v>45</v>
      </c>
      <c r="D8" s="75" t="s">
        <v>139</v>
      </c>
      <c r="E8" s="75" t="s">
        <v>78</v>
      </c>
      <c r="F8" s="24" t="s">
        <v>120</v>
      </c>
      <c r="G8" s="24" t="s">
        <v>247</v>
      </c>
      <c r="H8" s="24" t="s">
        <v>243</v>
      </c>
      <c r="I8" s="24" t="s">
        <v>72</v>
      </c>
      <c r="J8" s="47" t="s">
        <v>169</v>
      </c>
      <c r="K8" s="25" t="s">
        <v>171</v>
      </c>
      <c r="BC8" s="1" t="s">
        <v>146</v>
      </c>
      <c r="BD8" s="1" t="s">
        <v>147</v>
      </c>
      <c r="BE8" s="1" t="s">
        <v>150</v>
      </c>
      <c r="BG8" s="4" t="s">
        <v>164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249</v>
      </c>
      <c r="H9" s="15" t="s">
        <v>73</v>
      </c>
      <c r="I9" s="15" t="s">
        <v>241</v>
      </c>
      <c r="J9" s="26" t="s">
        <v>20</v>
      </c>
      <c r="K9" s="34" t="s">
        <v>20</v>
      </c>
      <c r="BC9" s="1" t="s">
        <v>145</v>
      </c>
      <c r="BE9" s="1" t="s">
        <v>151</v>
      </c>
      <c r="BG9" s="4" t="s">
        <v>165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143</v>
      </c>
      <c r="BD10" s="3"/>
      <c r="BE10" s="1" t="s">
        <v>175</v>
      </c>
      <c r="BG10" s="1" t="s">
        <v>168</v>
      </c>
    </row>
    <row r="11" spans="1:60" s="4" customFormat="1" ht="18" customHeight="1">
      <c r="A11" s="2"/>
      <c r="B11" s="55" t="s">
        <v>50</v>
      </c>
      <c r="C11" s="83"/>
      <c r="D11" s="83"/>
      <c r="E11" s="83"/>
      <c r="F11" s="83"/>
      <c r="G11" s="82"/>
      <c r="H11" s="82"/>
      <c r="I11" s="82"/>
      <c r="J11" s="109"/>
      <c r="K11" s="109"/>
      <c r="L11" s="3"/>
      <c r="M11" s="3"/>
      <c r="N11" s="3"/>
      <c r="O11" s="3"/>
      <c r="BC11" s="1" t="s">
        <v>142</v>
      </c>
      <c r="BD11" s="3"/>
      <c r="BE11" s="1" t="s">
        <v>152</v>
      </c>
      <c r="BG11" s="1" t="s">
        <v>166</v>
      </c>
    </row>
    <row r="12" spans="1:60" customFormat="1" ht="15.5">
      <c r="B12" s="56" t="s">
        <v>561</v>
      </c>
      <c r="C12" s="86"/>
      <c r="D12" s="86"/>
      <c r="E12" s="86"/>
      <c r="F12" s="86"/>
      <c r="G12" s="89"/>
      <c r="H12" s="89"/>
      <c r="I12" s="89"/>
      <c r="J12" s="110"/>
      <c r="K12" s="110"/>
    </row>
    <row r="13" spans="1:60" customFormat="1" ht="15.5">
      <c r="B13" s="66" t="s">
        <v>274</v>
      </c>
      <c r="C13" s="88"/>
      <c r="D13" s="88"/>
      <c r="E13" s="88"/>
      <c r="F13" s="88"/>
      <c r="G13" s="118"/>
      <c r="H13" s="118"/>
      <c r="I13" s="118"/>
      <c r="J13" s="113"/>
      <c r="K13" s="113"/>
    </row>
    <row r="14" spans="1:60" customFormat="1" ht="15.5">
      <c r="B14" s="56" t="s">
        <v>562</v>
      </c>
      <c r="C14" s="86"/>
      <c r="D14" s="86"/>
      <c r="E14" s="86"/>
      <c r="F14" s="86"/>
      <c r="G14" s="89"/>
      <c r="H14" s="89"/>
      <c r="I14" s="89"/>
      <c r="J14" s="110"/>
      <c r="K14" s="110"/>
    </row>
    <row r="15" spans="1:60" customFormat="1" ht="15.5">
      <c r="B15" s="122" t="s">
        <v>274</v>
      </c>
      <c r="C15" s="88"/>
      <c r="D15" s="88"/>
      <c r="E15" s="88"/>
      <c r="F15" s="88"/>
      <c r="G15" s="118"/>
      <c r="H15" s="118"/>
      <c r="I15" s="118"/>
      <c r="J15" s="113"/>
      <c r="K15" s="113"/>
    </row>
    <row r="16" spans="1:60" customFormat="1">
      <c r="A16" s="2"/>
      <c r="B16" s="115" t="s">
        <v>248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5" t="s">
        <v>131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5" t="s">
        <v>244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5" t="s">
        <v>245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 ht="17.5">
      <c r="A20" s="2"/>
      <c r="B20" s="138" t="s">
        <v>255</v>
      </c>
      <c r="C20" s="138"/>
      <c r="D20" s="138"/>
      <c r="E20" s="138"/>
      <c r="F20" s="138"/>
      <c r="G20" s="138"/>
      <c r="H20" s="138"/>
      <c r="I20" s="138"/>
      <c r="J20" s="138"/>
      <c r="K20" s="138"/>
    </row>
    <row r="21" spans="1:58" customFormat="1" ht="12.5"/>
    <row r="22" spans="1:58" customFormat="1" ht="12.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144</v>
      </c>
      <c r="BF23" s="1" t="s">
        <v>176</v>
      </c>
    </row>
    <row r="24" spans="1:58">
      <c r="C24" s="3"/>
      <c r="D24" s="3"/>
      <c r="E24" s="3"/>
      <c r="F24" s="3"/>
      <c r="G24" s="3"/>
      <c r="H24" s="3"/>
      <c r="BF24" s="1" t="s">
        <v>179</v>
      </c>
    </row>
    <row r="25" spans="1:58">
      <c r="C25" s="3"/>
      <c r="D25" s="3"/>
      <c r="E25" s="3"/>
      <c r="F25" s="3"/>
      <c r="G25" s="3"/>
      <c r="H25" s="3"/>
      <c r="BF25" s="1" t="s">
        <v>155</v>
      </c>
    </row>
    <row r="26" spans="1:58">
      <c r="C26" s="3"/>
      <c r="D26" s="3"/>
      <c r="E26" s="3"/>
      <c r="F26" s="3"/>
      <c r="G26" s="3"/>
      <c r="H26" s="3"/>
      <c r="BF26" s="1" t="s">
        <v>156</v>
      </c>
    </row>
    <row r="27" spans="1:58">
      <c r="C27" s="3"/>
      <c r="D27" s="3"/>
      <c r="E27" s="3"/>
      <c r="F27" s="3"/>
      <c r="G27" s="3"/>
      <c r="H27" s="3"/>
      <c r="BF27" s="1" t="s">
        <v>178</v>
      </c>
    </row>
    <row r="28" spans="1:58">
      <c r="C28" s="3"/>
      <c r="D28" s="3"/>
      <c r="E28" s="3"/>
      <c r="F28" s="3"/>
      <c r="G28" s="3"/>
      <c r="H28" s="3"/>
      <c r="BF28" s="1" t="s">
        <v>157</v>
      </c>
    </row>
    <row r="29" spans="1:58">
      <c r="C29" s="3"/>
      <c r="D29" s="3"/>
      <c r="E29" s="3"/>
      <c r="F29" s="3"/>
      <c r="G29" s="3"/>
      <c r="H29" s="3"/>
      <c r="BF29" s="1" t="s">
        <v>158</v>
      </c>
    </row>
    <row r="30" spans="1:58">
      <c r="C30" s="3"/>
      <c r="D30" s="3"/>
      <c r="E30" s="3"/>
      <c r="F30" s="3"/>
      <c r="G30" s="3"/>
      <c r="H30" s="3"/>
      <c r="BF30" s="1" t="s">
        <v>177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topLeftCell="A16" workbookViewId="0">
      <selection activeCell="C42" sqref="C42"/>
    </sheetView>
  </sheetViews>
  <sheetFormatPr defaultColWidth="9.1796875" defaultRowHeight="17.5"/>
  <cols>
    <col min="1" max="1" width="6.26953125" style="1" customWidth="1"/>
    <col min="2" max="2" width="65" style="2" bestFit="1" customWidth="1"/>
    <col min="3" max="3" width="6.26953125" style="2" bestFit="1" customWidth="1"/>
    <col min="4" max="4" width="10.81640625" style="2" bestFit="1" customWidth="1"/>
    <col min="5" max="5" width="5.54296875" style="1" customWidth="1"/>
    <col min="6" max="6" width="5.26953125" style="1" bestFit="1" customWidth="1"/>
    <col min="7" max="7" width="11.7265625" style="1" customWidth="1"/>
    <col min="8" max="8" width="6" style="1" bestFit="1" customWidth="1"/>
    <col min="9" max="9" width="5.54296875" style="1" customWidth="1"/>
    <col min="10" max="10" width="7.26953125" style="1" bestFit="1" customWidth="1"/>
    <col min="11" max="11" width="7.54296875" style="1" bestFit="1" customWidth="1"/>
    <col min="12" max="12" width="8.26953125" style="1" customWidth="1"/>
    <col min="13" max="13" width="7" style="1" customWidth="1"/>
    <col min="14" max="14" width="9.26953125" style="1" bestFit="1" customWidth="1"/>
    <col min="15" max="17" width="11.1796875" style="1" customWidth="1"/>
    <col min="18" max="18" width="7.54296875" style="1" customWidth="1"/>
    <col min="19" max="19" width="6.7265625" style="1" customWidth="1"/>
    <col min="20" max="20" width="7.7265625" style="1" customWidth="1"/>
    <col min="21" max="21" width="7.1796875" style="1" customWidth="1"/>
    <col min="22" max="22" width="6" style="1" customWidth="1"/>
    <col min="23" max="23" width="7.81640625" style="1" customWidth="1"/>
    <col min="24" max="24" width="8.1796875" style="1" customWidth="1"/>
    <col min="25" max="25" width="6.26953125" style="1" customWidth="1"/>
    <col min="26" max="26" width="8" style="1" customWidth="1"/>
    <col min="27" max="27" width="8.7265625" style="1" customWidth="1"/>
    <col min="28" max="28" width="10" style="1" customWidth="1"/>
    <col min="29" max="29" width="9.54296875" style="1" customWidth="1"/>
    <col min="30" max="30" width="6.1796875" style="1" customWidth="1"/>
    <col min="31" max="32" width="5.7265625" style="1" customWidth="1"/>
    <col min="33" max="33" width="6.81640625" style="1" customWidth="1"/>
    <col min="34" max="34" width="6.453125" style="1" customWidth="1"/>
    <col min="35" max="35" width="6.7265625" style="1" customWidth="1"/>
    <col min="36" max="36" width="7.26953125" style="1" customWidth="1"/>
    <col min="37" max="48" width="5.7265625" style="1" customWidth="1"/>
    <col min="49" max="16384" width="9.1796875" style="1"/>
  </cols>
  <sheetData>
    <row r="1" spans="2:81">
      <c r="B1" s="80" t="s">
        <v>279</v>
      </c>
    </row>
    <row r="2" spans="2:81">
      <c r="B2" s="80" t="s">
        <v>280</v>
      </c>
    </row>
    <row r="3" spans="2:81">
      <c r="B3" s="80" t="s">
        <v>591</v>
      </c>
    </row>
    <row r="4" spans="2:81">
      <c r="B4" s="80" t="s">
        <v>592</v>
      </c>
    </row>
    <row r="6" spans="2:81" ht="26.25" customHeight="1">
      <c r="B6" s="151" t="s">
        <v>196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3"/>
    </row>
    <row r="7" spans="2:81" ht="26.25" customHeight="1">
      <c r="B7" s="151" t="s">
        <v>114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3"/>
    </row>
    <row r="8" spans="2:81" s="3" customFormat="1" ht="46.5">
      <c r="B8" s="19" t="s">
        <v>135</v>
      </c>
      <c r="C8" s="24" t="s">
        <v>45</v>
      </c>
      <c r="D8" s="78" t="s">
        <v>55</v>
      </c>
      <c r="E8" s="24" t="s">
        <v>15</v>
      </c>
      <c r="F8" s="24" t="s">
        <v>79</v>
      </c>
      <c r="G8" s="24" t="s">
        <v>121</v>
      </c>
      <c r="H8" s="76" t="s">
        <v>18</v>
      </c>
      <c r="I8" s="24" t="s">
        <v>120</v>
      </c>
      <c r="J8" s="24" t="s">
        <v>17</v>
      </c>
      <c r="K8" s="24" t="s">
        <v>19</v>
      </c>
      <c r="L8" s="24" t="s">
        <v>247</v>
      </c>
      <c r="M8" s="24" t="s">
        <v>243</v>
      </c>
      <c r="N8" s="24" t="s">
        <v>72</v>
      </c>
      <c r="O8" s="24" t="s">
        <v>66</v>
      </c>
      <c r="P8" s="47" t="s">
        <v>169</v>
      </c>
      <c r="Q8" s="25" t="s">
        <v>171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249</v>
      </c>
      <c r="M9" s="26" t="s">
        <v>73</v>
      </c>
      <c r="N9" s="26" t="s">
        <v>241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132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54</v>
      </c>
      <c r="C11" s="83"/>
      <c r="D11" s="83"/>
      <c r="E11" s="83"/>
      <c r="F11" s="83"/>
      <c r="G11" s="91"/>
      <c r="H11" s="83"/>
      <c r="I11" s="83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231</v>
      </c>
      <c r="C12" s="86"/>
      <c r="D12" s="86"/>
      <c r="E12" s="86"/>
      <c r="F12" s="86"/>
      <c r="G12" s="92"/>
      <c r="H12" s="86"/>
      <c r="I12" s="86"/>
      <c r="J12" s="110"/>
      <c r="K12" s="110"/>
      <c r="L12" s="89"/>
      <c r="M12" s="89"/>
      <c r="N12" s="89"/>
      <c r="O12" s="110"/>
      <c r="P12" s="110"/>
      <c r="Q12" s="110"/>
    </row>
    <row r="13" spans="2:81" customFormat="1" ht="15.5">
      <c r="B13" s="58" t="s">
        <v>52</v>
      </c>
      <c r="C13" s="86"/>
      <c r="D13" s="86"/>
      <c r="E13" s="86"/>
      <c r="F13" s="86"/>
      <c r="G13" s="92"/>
      <c r="H13" s="86"/>
      <c r="I13" s="86"/>
      <c r="J13" s="110"/>
      <c r="K13" s="110"/>
      <c r="L13" s="89"/>
      <c r="M13" s="89"/>
      <c r="N13" s="89"/>
      <c r="O13" s="110"/>
      <c r="P13" s="110"/>
      <c r="Q13" s="110"/>
    </row>
    <row r="14" spans="2:81" customFormat="1" ht="15.5">
      <c r="B14" s="59" t="s">
        <v>274</v>
      </c>
      <c r="C14" s="88"/>
      <c r="D14" s="88"/>
      <c r="E14" s="88"/>
      <c r="F14" s="88"/>
      <c r="G14" s="95"/>
      <c r="H14" s="88"/>
      <c r="I14" s="88"/>
      <c r="J14" s="113"/>
      <c r="K14" s="113"/>
      <c r="L14" s="118"/>
      <c r="M14" s="118"/>
      <c r="N14" s="118"/>
      <c r="O14" s="113"/>
      <c r="P14" s="113"/>
      <c r="Q14" s="113"/>
    </row>
    <row r="15" spans="2:81" customFormat="1" ht="15.5">
      <c r="B15" s="58" t="s">
        <v>53</v>
      </c>
      <c r="C15" s="86"/>
      <c r="D15" s="86"/>
      <c r="E15" s="86"/>
      <c r="F15" s="86"/>
      <c r="G15" s="92"/>
      <c r="H15" s="86"/>
      <c r="I15" s="86"/>
      <c r="J15" s="110"/>
      <c r="K15" s="110"/>
      <c r="L15" s="89"/>
      <c r="M15" s="89"/>
      <c r="N15" s="89"/>
      <c r="O15" s="110"/>
      <c r="P15" s="110"/>
      <c r="Q15" s="110"/>
    </row>
    <row r="16" spans="2:81" customFormat="1" ht="15.5">
      <c r="B16" s="59" t="s">
        <v>274</v>
      </c>
      <c r="C16" s="88"/>
      <c r="D16" s="88"/>
      <c r="E16" s="88"/>
      <c r="F16" s="88"/>
      <c r="G16" s="95"/>
      <c r="H16" s="88"/>
      <c r="I16" s="88"/>
      <c r="J16" s="113"/>
      <c r="K16" s="113"/>
      <c r="L16" s="118"/>
      <c r="M16" s="118"/>
      <c r="N16" s="118"/>
      <c r="O16" s="113"/>
      <c r="P16" s="113"/>
      <c r="Q16" s="113"/>
    </row>
    <row r="17" spans="1:17" customFormat="1" ht="15.5">
      <c r="B17" s="58" t="s">
        <v>71</v>
      </c>
      <c r="C17" s="86"/>
      <c r="D17" s="86"/>
      <c r="E17" s="86"/>
      <c r="F17" s="86"/>
      <c r="G17" s="92"/>
      <c r="H17" s="86"/>
      <c r="I17" s="86"/>
      <c r="J17" s="110"/>
      <c r="K17" s="110"/>
      <c r="L17" s="89"/>
      <c r="M17" s="89"/>
      <c r="N17" s="89"/>
      <c r="O17" s="110"/>
      <c r="P17" s="110"/>
      <c r="Q17" s="110"/>
    </row>
    <row r="18" spans="1:17" customFormat="1" ht="15.5">
      <c r="B18" s="59" t="s">
        <v>274</v>
      </c>
      <c r="C18" s="88"/>
      <c r="D18" s="88"/>
      <c r="E18" s="88"/>
      <c r="F18" s="88"/>
      <c r="G18" s="95"/>
      <c r="H18" s="88"/>
      <c r="I18" s="88"/>
      <c r="J18" s="113"/>
      <c r="K18" s="113"/>
      <c r="L18" s="118"/>
      <c r="M18" s="118"/>
      <c r="N18" s="118"/>
      <c r="O18" s="113"/>
      <c r="P18" s="113"/>
      <c r="Q18" s="113"/>
    </row>
    <row r="19" spans="1:17" customFormat="1" ht="15.5">
      <c r="B19" s="59" t="s">
        <v>274</v>
      </c>
      <c r="C19" s="88"/>
      <c r="D19" s="88"/>
      <c r="E19" s="88"/>
      <c r="F19" s="88"/>
      <c r="G19" s="95"/>
      <c r="H19" s="88"/>
      <c r="I19" s="88"/>
      <c r="J19" s="113"/>
      <c r="K19" s="113"/>
      <c r="L19" s="118"/>
      <c r="M19" s="118"/>
      <c r="N19" s="118"/>
      <c r="O19" s="113"/>
      <c r="P19" s="113"/>
      <c r="Q19" s="113"/>
    </row>
    <row r="20" spans="1:17" customFormat="1" ht="15.5">
      <c r="B20" s="59" t="s">
        <v>274</v>
      </c>
      <c r="C20" s="88"/>
      <c r="D20" s="88"/>
      <c r="E20" s="88"/>
      <c r="F20" s="88"/>
      <c r="G20" s="95"/>
      <c r="H20" s="88"/>
      <c r="I20" s="88"/>
      <c r="J20" s="113"/>
      <c r="K20" s="113"/>
      <c r="L20" s="118"/>
      <c r="M20" s="118"/>
      <c r="N20" s="118"/>
      <c r="O20" s="113"/>
      <c r="P20" s="113"/>
      <c r="Q20" s="113"/>
    </row>
    <row r="21" spans="1:17" customFormat="1" ht="15.5">
      <c r="B21" s="59" t="s">
        <v>274</v>
      </c>
      <c r="C21" s="88"/>
      <c r="D21" s="88"/>
      <c r="E21" s="88"/>
      <c r="F21" s="88"/>
      <c r="G21" s="95"/>
      <c r="H21" s="88"/>
      <c r="I21" s="88"/>
      <c r="J21" s="113"/>
      <c r="K21" s="113"/>
      <c r="L21" s="118"/>
      <c r="M21" s="118"/>
      <c r="N21" s="118"/>
      <c r="O21" s="113"/>
      <c r="P21" s="113"/>
      <c r="Q21" s="113"/>
    </row>
    <row r="22" spans="1:17" customFormat="1" ht="15.5">
      <c r="B22" s="58" t="s">
        <v>230</v>
      </c>
      <c r="C22" s="86"/>
      <c r="D22" s="86"/>
      <c r="E22" s="86"/>
      <c r="F22" s="86"/>
      <c r="G22" s="92"/>
      <c r="H22" s="86"/>
      <c r="I22" s="86"/>
      <c r="J22" s="110"/>
      <c r="K22" s="110"/>
      <c r="L22" s="89"/>
      <c r="M22" s="89"/>
      <c r="N22" s="89"/>
      <c r="O22" s="110"/>
      <c r="P22" s="110"/>
      <c r="Q22" s="110"/>
    </row>
    <row r="23" spans="1:17" customFormat="1" ht="15.5">
      <c r="B23" s="58" t="s">
        <v>52</v>
      </c>
      <c r="C23" s="86"/>
      <c r="D23" s="86"/>
      <c r="E23" s="86"/>
      <c r="F23" s="86"/>
      <c r="G23" s="92"/>
      <c r="H23" s="86"/>
      <c r="I23" s="86"/>
      <c r="J23" s="110"/>
      <c r="K23" s="110"/>
      <c r="L23" s="89"/>
      <c r="M23" s="89"/>
      <c r="N23" s="89"/>
      <c r="O23" s="110"/>
      <c r="P23" s="110"/>
      <c r="Q23" s="110"/>
    </row>
    <row r="24" spans="1:17" customFormat="1" ht="15.5">
      <c r="B24" s="59" t="s">
        <v>274</v>
      </c>
      <c r="C24" s="88"/>
      <c r="D24" s="88"/>
      <c r="E24" s="88"/>
      <c r="F24" s="88"/>
      <c r="G24" s="95"/>
      <c r="H24" s="88"/>
      <c r="I24" s="88"/>
      <c r="J24" s="113"/>
      <c r="K24" s="113"/>
      <c r="L24" s="118"/>
      <c r="M24" s="118"/>
      <c r="N24" s="118"/>
      <c r="O24" s="113"/>
      <c r="P24" s="113"/>
      <c r="Q24" s="113"/>
    </row>
    <row r="25" spans="1:17" customFormat="1" ht="15.5">
      <c r="B25" s="58" t="s">
        <v>53</v>
      </c>
      <c r="C25" s="86"/>
      <c r="D25" s="86"/>
      <c r="E25" s="86"/>
      <c r="F25" s="86"/>
      <c r="G25" s="92"/>
      <c r="H25" s="86"/>
      <c r="I25" s="86"/>
      <c r="J25" s="110"/>
      <c r="K25" s="110"/>
      <c r="L25" s="89"/>
      <c r="M25" s="89"/>
      <c r="N25" s="89"/>
      <c r="O25" s="110"/>
      <c r="P25" s="110"/>
      <c r="Q25" s="110"/>
    </row>
    <row r="26" spans="1:17" customFormat="1" ht="15.5">
      <c r="B26" s="59" t="s">
        <v>274</v>
      </c>
      <c r="C26" s="88"/>
      <c r="D26" s="88"/>
      <c r="E26" s="88"/>
      <c r="F26" s="88"/>
      <c r="G26" s="95"/>
      <c r="H26" s="88"/>
      <c r="I26" s="88"/>
      <c r="J26" s="113"/>
      <c r="K26" s="113"/>
      <c r="L26" s="118"/>
      <c r="M26" s="118"/>
      <c r="N26" s="118"/>
      <c r="O26" s="113"/>
      <c r="P26" s="113"/>
      <c r="Q26" s="113"/>
    </row>
    <row r="27" spans="1:17" customFormat="1" ht="15.5">
      <c r="B27" s="58" t="s">
        <v>71</v>
      </c>
      <c r="C27" s="86"/>
      <c r="D27" s="86"/>
      <c r="E27" s="86"/>
      <c r="F27" s="86"/>
      <c r="G27" s="92"/>
      <c r="H27" s="86"/>
      <c r="I27" s="86"/>
      <c r="J27" s="110"/>
      <c r="K27" s="110"/>
      <c r="L27" s="89"/>
      <c r="M27" s="89"/>
      <c r="N27" s="89"/>
      <c r="O27" s="110"/>
      <c r="P27" s="110"/>
      <c r="Q27" s="110"/>
    </row>
    <row r="28" spans="1:17" customFormat="1" ht="15.5">
      <c r="B28" s="59" t="s">
        <v>274</v>
      </c>
      <c r="C28" s="88"/>
      <c r="D28" s="88"/>
      <c r="E28" s="88"/>
      <c r="F28" s="88"/>
      <c r="G28" s="95"/>
      <c r="H28" s="88"/>
      <c r="I28" s="88"/>
      <c r="J28" s="113"/>
      <c r="K28" s="113"/>
      <c r="L28" s="118"/>
      <c r="M28" s="118"/>
      <c r="N28" s="118"/>
      <c r="O28" s="113"/>
      <c r="P28" s="113"/>
      <c r="Q28" s="113"/>
    </row>
    <row r="29" spans="1:17" customFormat="1" ht="15.5">
      <c r="B29" s="59" t="s">
        <v>274</v>
      </c>
      <c r="C29" s="88"/>
      <c r="D29" s="88"/>
      <c r="E29" s="88"/>
      <c r="F29" s="88"/>
      <c r="G29" s="95"/>
      <c r="H29" s="88"/>
      <c r="I29" s="88"/>
      <c r="J29" s="113"/>
      <c r="K29" s="113"/>
      <c r="L29" s="118"/>
      <c r="M29" s="118"/>
      <c r="N29" s="118"/>
      <c r="O29" s="113"/>
      <c r="P29" s="113"/>
      <c r="Q29" s="113"/>
    </row>
    <row r="30" spans="1:17" customFormat="1" ht="15.5">
      <c r="B30" s="59" t="s">
        <v>274</v>
      </c>
      <c r="C30" s="88"/>
      <c r="D30" s="88"/>
      <c r="E30" s="88"/>
      <c r="F30" s="88"/>
      <c r="G30" s="95"/>
      <c r="H30" s="88"/>
      <c r="I30" s="88"/>
      <c r="J30" s="113"/>
      <c r="K30" s="113"/>
      <c r="L30" s="118"/>
      <c r="M30" s="118"/>
      <c r="N30" s="118"/>
      <c r="O30" s="113"/>
      <c r="P30" s="113"/>
      <c r="Q30" s="113"/>
    </row>
    <row r="31" spans="1:17" customFormat="1" ht="15.5">
      <c r="B31" s="117" t="s">
        <v>274</v>
      </c>
      <c r="C31" s="88"/>
      <c r="D31" s="88"/>
      <c r="E31" s="88"/>
      <c r="F31" s="88"/>
      <c r="G31" s="95"/>
      <c r="H31" s="88"/>
      <c r="I31" s="88"/>
      <c r="J31" s="113"/>
      <c r="K31" s="113"/>
      <c r="L31" s="118"/>
      <c r="M31" s="118"/>
      <c r="N31" s="118"/>
      <c r="O31" s="113"/>
      <c r="P31" s="113"/>
      <c r="Q31" s="113"/>
    </row>
    <row r="32" spans="1:17" customFormat="1">
      <c r="A32" s="1"/>
      <c r="B32" s="115" t="s">
        <v>248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5" t="s">
        <v>131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5" t="s">
        <v>244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5" t="s">
        <v>245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8" t="s">
        <v>255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</row>
    <row r="37" spans="1:17" customFormat="1" ht="12.5"/>
    <row r="38" spans="1:17" customFormat="1" ht="12.5"/>
    <row r="39" spans="1:17" customFormat="1" ht="12.5"/>
    <row r="40" spans="1:17" customFormat="1" ht="12.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C42" sqref="C42"/>
    </sheetView>
  </sheetViews>
  <sheetFormatPr defaultColWidth="9.1796875" defaultRowHeight="18"/>
  <cols>
    <col min="1" max="1" width="3" style="1" customWidth="1"/>
    <col min="2" max="2" width="52.81640625" style="2" bestFit="1" customWidth="1"/>
    <col min="3" max="3" width="9.26953125" style="2" customWidth="1"/>
    <col min="4" max="4" width="5.54296875" style="1" customWidth="1"/>
    <col min="5" max="5" width="5.26953125" style="1" bestFit="1" customWidth="1"/>
    <col min="6" max="6" width="11.7265625" style="1" customWidth="1"/>
    <col min="7" max="7" width="6" style="1" bestFit="1" customWidth="1"/>
    <col min="8" max="8" width="5.54296875" style="1" customWidth="1"/>
    <col min="9" max="9" width="6.26953125" style="1" customWidth="1"/>
    <col min="10" max="10" width="7.1796875" style="1" customWidth="1"/>
    <col min="11" max="11" width="7.7265625" style="1" customWidth="1"/>
    <col min="12" max="12" width="7.453125" style="1" customWidth="1"/>
    <col min="13" max="13" width="8.1796875" style="1" customWidth="1"/>
    <col min="14" max="16" width="11.1796875" style="1" customWidth="1"/>
    <col min="17" max="17" width="7.54296875" style="3" customWidth="1"/>
    <col min="18" max="18" width="6.7265625" style="3" customWidth="1"/>
    <col min="19" max="19" width="7.7265625" style="3" customWidth="1"/>
    <col min="20" max="20" width="7.1796875" style="3" customWidth="1"/>
    <col min="21" max="21" width="6" style="3" customWidth="1"/>
    <col min="22" max="22" width="7.81640625" style="3" customWidth="1"/>
    <col min="23" max="23" width="8.1796875" style="3" customWidth="1"/>
    <col min="24" max="24" width="6.26953125" style="3" customWidth="1"/>
    <col min="25" max="25" width="8" style="3" customWidth="1"/>
    <col min="26" max="26" width="8.7265625" style="3" customWidth="1"/>
    <col min="27" max="27" width="10" style="3" customWidth="1"/>
    <col min="28" max="28" width="9.54296875" style="3" customWidth="1"/>
    <col min="29" max="29" width="6.1796875" style="3" customWidth="1"/>
    <col min="30" max="31" width="5.7265625" style="3" customWidth="1"/>
    <col min="32" max="32" width="6.81640625" style="3" customWidth="1"/>
    <col min="33" max="33" width="6.453125" style="3" customWidth="1"/>
    <col min="34" max="34" width="6.7265625" style="3" customWidth="1"/>
    <col min="35" max="35" width="7.26953125" style="3" customWidth="1"/>
    <col min="36" max="39" width="5.7265625" style="3" customWidth="1"/>
    <col min="40" max="47" width="5.7265625" style="1" customWidth="1"/>
    <col min="48" max="16384" width="9.1796875" style="1"/>
  </cols>
  <sheetData>
    <row r="1" spans="2:72">
      <c r="B1" s="80" t="s">
        <v>279</v>
      </c>
    </row>
    <row r="2" spans="2:72">
      <c r="B2" s="80" t="s">
        <v>280</v>
      </c>
    </row>
    <row r="3" spans="2:72">
      <c r="B3" s="80" t="s">
        <v>591</v>
      </c>
    </row>
    <row r="4" spans="2:72">
      <c r="B4" s="80" t="s">
        <v>592</v>
      </c>
    </row>
    <row r="6" spans="2:72" ht="26.25" customHeight="1">
      <c r="B6" s="151" t="s">
        <v>197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3"/>
    </row>
    <row r="7" spans="2:72" ht="26.25" customHeight="1">
      <c r="B7" s="151" t="s">
        <v>106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3"/>
    </row>
    <row r="8" spans="2:72" s="3" customFormat="1" ht="46.5">
      <c r="B8" s="19" t="s">
        <v>135</v>
      </c>
      <c r="C8" s="24" t="s">
        <v>45</v>
      </c>
      <c r="D8" s="24" t="s">
        <v>15</v>
      </c>
      <c r="E8" s="24" t="s">
        <v>79</v>
      </c>
      <c r="F8" s="24" t="s">
        <v>121</v>
      </c>
      <c r="G8" s="76" t="s">
        <v>18</v>
      </c>
      <c r="H8" s="24" t="s">
        <v>120</v>
      </c>
      <c r="I8" s="24" t="s">
        <v>17</v>
      </c>
      <c r="J8" s="24" t="s">
        <v>19</v>
      </c>
      <c r="K8" s="24" t="s">
        <v>247</v>
      </c>
      <c r="L8" s="24" t="s">
        <v>243</v>
      </c>
      <c r="M8" s="24" t="s">
        <v>129</v>
      </c>
      <c r="N8" s="24" t="s">
        <v>66</v>
      </c>
      <c r="O8" s="47" t="s">
        <v>169</v>
      </c>
      <c r="P8" s="25" t="s">
        <v>171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249</v>
      </c>
      <c r="L9" s="26" t="s">
        <v>73</v>
      </c>
      <c r="M9" s="26" t="s">
        <v>241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83"/>
      <c r="D11" s="83"/>
      <c r="E11" s="83"/>
      <c r="F11" s="91"/>
      <c r="G11" s="83"/>
      <c r="H11" s="83"/>
      <c r="I11" s="109"/>
      <c r="J11" s="109"/>
      <c r="K11" s="96"/>
      <c r="L11" s="96"/>
      <c r="M11" s="96"/>
      <c r="N11" s="112"/>
      <c r="O11" s="112"/>
      <c r="P11" s="11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231</v>
      </c>
      <c r="C12" s="86"/>
      <c r="D12" s="86"/>
      <c r="E12" s="86"/>
      <c r="F12" s="92"/>
      <c r="G12" s="86"/>
      <c r="H12" s="86"/>
      <c r="I12" s="110"/>
      <c r="J12" s="110"/>
      <c r="K12" s="89"/>
      <c r="L12" s="89"/>
      <c r="M12" s="89"/>
      <c r="N12" s="110"/>
      <c r="O12" s="110"/>
      <c r="P12" s="110"/>
    </row>
    <row r="13" spans="2:72" customFormat="1" ht="15.5">
      <c r="B13" s="66" t="s">
        <v>274</v>
      </c>
      <c r="C13" s="88"/>
      <c r="D13" s="88"/>
      <c r="E13" s="88"/>
      <c r="F13" s="95"/>
      <c r="G13" s="88"/>
      <c r="H13" s="88"/>
      <c r="I13" s="113"/>
      <c r="J13" s="113"/>
      <c r="K13" s="118"/>
      <c r="L13" s="118"/>
      <c r="M13" s="118"/>
      <c r="N13" s="113"/>
      <c r="O13" s="113"/>
      <c r="P13" s="113"/>
    </row>
    <row r="14" spans="2:72" customFormat="1" ht="15.5">
      <c r="B14" s="66" t="s">
        <v>274</v>
      </c>
      <c r="C14" s="88"/>
      <c r="D14" s="88"/>
      <c r="E14" s="88"/>
      <c r="F14" s="95"/>
      <c r="G14" s="88"/>
      <c r="H14" s="88"/>
      <c r="I14" s="113"/>
      <c r="J14" s="113"/>
      <c r="K14" s="118"/>
      <c r="L14" s="118"/>
      <c r="M14" s="118"/>
      <c r="N14" s="113"/>
      <c r="O14" s="113"/>
      <c r="P14" s="113"/>
    </row>
    <row r="15" spans="2:72" customFormat="1" ht="15.5">
      <c r="B15" s="66" t="s">
        <v>274</v>
      </c>
      <c r="C15" s="88"/>
      <c r="D15" s="88"/>
      <c r="E15" s="88"/>
      <c r="F15" s="95"/>
      <c r="G15" s="88"/>
      <c r="H15" s="88"/>
      <c r="I15" s="113"/>
      <c r="J15" s="113"/>
      <c r="K15" s="118"/>
      <c r="L15" s="118"/>
      <c r="M15" s="118"/>
      <c r="N15" s="113"/>
      <c r="O15" s="113"/>
      <c r="P15" s="113"/>
    </row>
    <row r="16" spans="2:72" customFormat="1" ht="15.5">
      <c r="B16" s="66" t="s">
        <v>274</v>
      </c>
      <c r="C16" s="88"/>
      <c r="D16" s="88"/>
      <c r="E16" s="88"/>
      <c r="F16" s="95"/>
      <c r="G16" s="88"/>
      <c r="H16" s="88"/>
      <c r="I16" s="113"/>
      <c r="J16" s="113"/>
      <c r="K16" s="118"/>
      <c r="L16" s="118"/>
      <c r="M16" s="118"/>
      <c r="N16" s="113"/>
      <c r="O16" s="113"/>
      <c r="P16" s="113"/>
    </row>
    <row r="17" spans="1:16" customFormat="1" ht="15.5">
      <c r="B17" s="66" t="s">
        <v>274</v>
      </c>
      <c r="C17" s="88"/>
      <c r="D17" s="88"/>
      <c r="E17" s="88"/>
      <c r="F17" s="95"/>
      <c r="G17" s="88"/>
      <c r="H17" s="88"/>
      <c r="I17" s="113"/>
      <c r="J17" s="113"/>
      <c r="K17" s="118"/>
      <c r="L17" s="118"/>
      <c r="M17" s="118"/>
      <c r="N17" s="113"/>
      <c r="O17" s="113"/>
      <c r="P17" s="113"/>
    </row>
    <row r="18" spans="1:16" customFormat="1" ht="15.5">
      <c r="B18" s="56" t="s">
        <v>230</v>
      </c>
      <c r="C18" s="86"/>
      <c r="D18" s="86"/>
      <c r="E18" s="86"/>
      <c r="F18" s="92"/>
      <c r="G18" s="86"/>
      <c r="H18" s="86"/>
      <c r="I18" s="110"/>
      <c r="J18" s="110"/>
      <c r="K18" s="89"/>
      <c r="L18" s="89"/>
      <c r="M18" s="89"/>
      <c r="N18" s="110"/>
      <c r="O18" s="110"/>
      <c r="P18" s="110"/>
    </row>
    <row r="19" spans="1:16" customFormat="1" ht="15.5">
      <c r="B19" s="56" t="s">
        <v>74</v>
      </c>
      <c r="C19" s="86"/>
      <c r="D19" s="86"/>
      <c r="E19" s="86"/>
      <c r="F19" s="92"/>
      <c r="G19" s="86"/>
      <c r="H19" s="86"/>
      <c r="I19" s="110"/>
      <c r="J19" s="110"/>
      <c r="K19" s="89"/>
      <c r="L19" s="89"/>
      <c r="M19" s="89"/>
      <c r="N19" s="110"/>
      <c r="O19" s="110"/>
      <c r="P19" s="110"/>
    </row>
    <row r="20" spans="1:16" customFormat="1" ht="15.5">
      <c r="B20" s="66" t="s">
        <v>274</v>
      </c>
      <c r="C20" s="88"/>
      <c r="D20" s="88"/>
      <c r="E20" s="88"/>
      <c r="F20" s="95"/>
      <c r="G20" s="88"/>
      <c r="H20" s="88"/>
      <c r="I20" s="113"/>
      <c r="J20" s="113"/>
      <c r="K20" s="118"/>
      <c r="L20" s="118"/>
      <c r="M20" s="118"/>
      <c r="N20" s="113"/>
      <c r="O20" s="113"/>
      <c r="P20" s="113"/>
    </row>
    <row r="21" spans="1:16" customFormat="1" ht="15.5">
      <c r="B21" s="56" t="s">
        <v>563</v>
      </c>
      <c r="C21" s="86"/>
      <c r="D21" s="86"/>
      <c r="E21" s="86"/>
      <c r="F21" s="92"/>
      <c r="G21" s="86"/>
      <c r="H21" s="86"/>
      <c r="I21" s="110"/>
      <c r="J21" s="110"/>
      <c r="K21" s="89"/>
      <c r="L21" s="89"/>
      <c r="M21" s="89"/>
      <c r="N21" s="110"/>
      <c r="O21" s="110"/>
      <c r="P21" s="110"/>
    </row>
    <row r="22" spans="1:16" customFormat="1" ht="15.5">
      <c r="B22" s="122" t="s">
        <v>274</v>
      </c>
      <c r="C22" s="88"/>
      <c r="D22" s="88"/>
      <c r="E22" s="88"/>
      <c r="F22" s="95"/>
      <c r="G22" s="88"/>
      <c r="H22" s="88"/>
      <c r="I22" s="113"/>
      <c r="J22" s="113"/>
      <c r="K22" s="118"/>
      <c r="L22" s="118"/>
      <c r="M22" s="118"/>
      <c r="N22" s="113"/>
      <c r="O22" s="113"/>
      <c r="P22" s="113"/>
    </row>
    <row r="23" spans="1:16" customFormat="1" ht="17.5">
      <c r="A23" s="1"/>
      <c r="B23" s="115" t="s">
        <v>131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 ht="17.5">
      <c r="A24" s="1"/>
      <c r="B24" s="115" t="s">
        <v>244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 ht="17.5">
      <c r="A25" s="1"/>
      <c r="B25" s="115" t="s">
        <v>245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 ht="17.5">
      <c r="A26" s="1"/>
      <c r="B26" s="138" t="s">
        <v>255</v>
      </c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</row>
    <row r="27" spans="1:16" customFormat="1" ht="12.5"/>
    <row r="28" spans="1:16" customFormat="1" ht="12.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C42" sqref="C42"/>
    </sheetView>
  </sheetViews>
  <sheetFormatPr defaultColWidth="9.1796875" defaultRowHeight="17.5"/>
  <cols>
    <col min="1" max="1" width="6.26953125" style="1" customWidth="1"/>
    <col min="2" max="2" width="65" style="2" bestFit="1" customWidth="1"/>
    <col min="3" max="3" width="6.26953125" style="2" bestFit="1" customWidth="1"/>
    <col min="4" max="4" width="6.26953125" style="2" customWidth="1"/>
    <col min="5" max="5" width="6.26953125" style="2" bestFit="1" customWidth="1"/>
    <col min="6" max="6" width="9.7265625" style="2" bestFit="1" customWidth="1"/>
    <col min="7" max="7" width="5.54296875" style="1" customWidth="1"/>
    <col min="8" max="8" width="5.26953125" style="1" bestFit="1" customWidth="1"/>
    <col min="9" max="9" width="11.7265625" style="1" customWidth="1"/>
    <col min="10" max="10" width="6" style="1" bestFit="1" customWidth="1"/>
    <col min="11" max="11" width="5.54296875" style="1" customWidth="1"/>
    <col min="12" max="13" width="7.26953125" style="1" bestFit="1" customWidth="1"/>
    <col min="14" max="14" width="7.81640625" style="1" customWidth="1"/>
    <col min="15" max="15" width="7.1796875" style="1" customWidth="1"/>
    <col min="16" max="16" width="9.26953125" style="1" bestFit="1" customWidth="1"/>
    <col min="17" max="19" width="11.1796875" style="1" customWidth="1"/>
    <col min="20" max="20" width="7.54296875" style="1" customWidth="1"/>
    <col min="21" max="21" width="6.7265625" style="1" customWidth="1"/>
    <col min="22" max="22" width="7.7265625" style="1" customWidth="1"/>
    <col min="23" max="23" width="7.1796875" style="1" customWidth="1"/>
    <col min="24" max="24" width="6" style="1" customWidth="1"/>
    <col min="25" max="25" width="7.81640625" style="1" customWidth="1"/>
    <col min="26" max="26" width="8.1796875" style="1" customWidth="1"/>
    <col min="27" max="27" width="6.26953125" style="1" customWidth="1"/>
    <col min="28" max="28" width="8" style="1" customWidth="1"/>
    <col min="29" max="29" width="8.7265625" style="1" customWidth="1"/>
    <col min="30" max="30" width="10" style="1" customWidth="1"/>
    <col min="31" max="31" width="9.54296875" style="1" customWidth="1"/>
    <col min="32" max="32" width="6.1796875" style="1" customWidth="1"/>
    <col min="33" max="34" width="5.7265625" style="1" customWidth="1"/>
    <col min="35" max="35" width="6.81640625" style="1" customWidth="1"/>
    <col min="36" max="36" width="6.453125" style="1" customWidth="1"/>
    <col min="37" max="37" width="6.7265625" style="1" customWidth="1"/>
    <col min="38" max="38" width="7.26953125" style="1" customWidth="1"/>
    <col min="39" max="50" width="5.7265625" style="1" customWidth="1"/>
    <col min="51" max="16384" width="9.1796875" style="1"/>
  </cols>
  <sheetData>
    <row r="1" spans="2:65">
      <c r="B1" s="80" t="s">
        <v>279</v>
      </c>
    </row>
    <row r="2" spans="2:65">
      <c r="B2" s="80" t="s">
        <v>280</v>
      </c>
    </row>
    <row r="3" spans="2:65">
      <c r="B3" s="80" t="s">
        <v>591</v>
      </c>
    </row>
    <row r="4" spans="2:65">
      <c r="B4" s="80" t="s">
        <v>592</v>
      </c>
    </row>
    <row r="6" spans="2:65" ht="26.25" customHeight="1">
      <c r="B6" s="151" t="s">
        <v>197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3"/>
    </row>
    <row r="7" spans="2:65" ht="26.25" customHeight="1">
      <c r="B7" s="151" t="s">
        <v>107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3"/>
    </row>
    <row r="8" spans="2:65" s="3" customFormat="1" ht="46.5">
      <c r="B8" s="19" t="s">
        <v>135</v>
      </c>
      <c r="C8" s="24" t="s">
        <v>45</v>
      </c>
      <c r="D8" s="47" t="s">
        <v>137</v>
      </c>
      <c r="E8" s="47" t="s">
        <v>136</v>
      </c>
      <c r="F8" s="75" t="s">
        <v>78</v>
      </c>
      <c r="G8" s="24" t="s">
        <v>15</v>
      </c>
      <c r="H8" s="24" t="s">
        <v>79</v>
      </c>
      <c r="I8" s="24" t="s">
        <v>121</v>
      </c>
      <c r="J8" s="76" t="s">
        <v>18</v>
      </c>
      <c r="K8" s="24" t="s">
        <v>120</v>
      </c>
      <c r="L8" s="24" t="s">
        <v>17</v>
      </c>
      <c r="M8" s="47" t="s">
        <v>19</v>
      </c>
      <c r="N8" s="24" t="s">
        <v>247</v>
      </c>
      <c r="O8" s="24" t="s">
        <v>243</v>
      </c>
      <c r="P8" s="24" t="s">
        <v>129</v>
      </c>
      <c r="Q8" s="24" t="s">
        <v>66</v>
      </c>
      <c r="R8" s="47" t="s">
        <v>169</v>
      </c>
      <c r="S8" s="25" t="s">
        <v>171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249</v>
      </c>
      <c r="O9" s="26" t="s">
        <v>73</v>
      </c>
      <c r="P9" s="26" t="s">
        <v>241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132</v>
      </c>
      <c r="R10" s="62" t="s">
        <v>133</v>
      </c>
      <c r="S10" s="62" t="s">
        <v>172</v>
      </c>
      <c r="T10" s="5"/>
      <c r="BJ10" s="1"/>
    </row>
    <row r="11" spans="2:65" s="4" customFormat="1" ht="18" customHeight="1">
      <c r="B11" s="55" t="s">
        <v>46</v>
      </c>
      <c r="C11" s="83"/>
      <c r="D11" s="83"/>
      <c r="E11" s="83"/>
      <c r="F11" s="83"/>
      <c r="G11" s="83"/>
      <c r="H11" s="83"/>
      <c r="I11" s="91"/>
      <c r="J11" s="83"/>
      <c r="K11" s="83"/>
      <c r="L11" s="109"/>
      <c r="M11" s="109"/>
      <c r="N11" s="82"/>
      <c r="O11" s="82"/>
      <c r="P11" s="82"/>
      <c r="Q11" s="109"/>
      <c r="R11" s="109"/>
      <c r="S11" s="109"/>
      <c r="T11" s="5"/>
      <c r="BJ11" s="1"/>
      <c r="BM11" s="1"/>
    </row>
    <row r="12" spans="2:65" customFormat="1" ht="20.25" customHeight="1">
      <c r="B12" s="58" t="s">
        <v>231</v>
      </c>
      <c r="C12" s="86"/>
      <c r="D12" s="86"/>
      <c r="E12" s="86"/>
      <c r="F12" s="86"/>
      <c r="G12" s="86"/>
      <c r="H12" s="86"/>
      <c r="I12" s="92"/>
      <c r="J12" s="86"/>
      <c r="K12" s="86"/>
      <c r="L12" s="110"/>
      <c r="M12" s="110"/>
      <c r="N12" s="89"/>
      <c r="O12" s="89"/>
      <c r="P12" s="89"/>
      <c r="Q12" s="110"/>
      <c r="R12" s="110"/>
      <c r="S12" s="110"/>
    </row>
    <row r="13" spans="2:65" customFormat="1" ht="15.5">
      <c r="B13" s="58" t="s">
        <v>68</v>
      </c>
      <c r="C13" s="86"/>
      <c r="D13" s="86"/>
      <c r="E13" s="86"/>
      <c r="F13" s="86"/>
      <c r="G13" s="86"/>
      <c r="H13" s="86"/>
      <c r="I13" s="92"/>
      <c r="J13" s="86"/>
      <c r="K13" s="86"/>
      <c r="L13" s="110"/>
      <c r="M13" s="110"/>
      <c r="N13" s="89"/>
      <c r="O13" s="89"/>
      <c r="P13" s="89"/>
      <c r="Q13" s="110"/>
      <c r="R13" s="110"/>
      <c r="S13" s="110"/>
    </row>
    <row r="14" spans="2:65" customFormat="1" ht="15.5">
      <c r="B14" s="66" t="s">
        <v>274</v>
      </c>
      <c r="C14" s="88"/>
      <c r="D14" s="88"/>
      <c r="E14" s="88"/>
      <c r="F14" s="88"/>
      <c r="G14" s="88"/>
      <c r="H14" s="88"/>
      <c r="I14" s="95"/>
      <c r="J14" s="88"/>
      <c r="K14" s="88"/>
      <c r="L14" s="113"/>
      <c r="M14" s="113"/>
      <c r="N14" s="118"/>
      <c r="O14" s="118"/>
      <c r="P14" s="118"/>
      <c r="Q14" s="113"/>
      <c r="R14" s="113"/>
      <c r="S14" s="113"/>
    </row>
    <row r="15" spans="2:65" customFormat="1" ht="15.5">
      <c r="B15" s="58" t="s">
        <v>69</v>
      </c>
      <c r="C15" s="86"/>
      <c r="D15" s="86"/>
      <c r="E15" s="86"/>
      <c r="F15" s="86"/>
      <c r="G15" s="86"/>
      <c r="H15" s="86"/>
      <c r="I15" s="92"/>
      <c r="J15" s="86"/>
      <c r="K15" s="86"/>
      <c r="L15" s="110"/>
      <c r="M15" s="110"/>
      <c r="N15" s="89"/>
      <c r="O15" s="89"/>
      <c r="P15" s="89"/>
      <c r="Q15" s="110"/>
      <c r="R15" s="110"/>
      <c r="S15" s="110"/>
    </row>
    <row r="16" spans="2:65" customFormat="1" ht="15.5">
      <c r="B16" s="66" t="s">
        <v>274</v>
      </c>
      <c r="C16" s="88"/>
      <c r="D16" s="88"/>
      <c r="E16" s="88"/>
      <c r="F16" s="88"/>
      <c r="G16" s="88"/>
      <c r="H16" s="88"/>
      <c r="I16" s="95"/>
      <c r="J16" s="88"/>
      <c r="K16" s="88"/>
      <c r="L16" s="113"/>
      <c r="M16" s="113"/>
      <c r="N16" s="118"/>
      <c r="O16" s="118"/>
      <c r="P16" s="118"/>
      <c r="Q16" s="113"/>
      <c r="R16" s="113"/>
      <c r="S16" s="113"/>
    </row>
    <row r="17" spans="1:19" customFormat="1" ht="15.5">
      <c r="B17" s="58" t="s">
        <v>48</v>
      </c>
      <c r="C17" s="86"/>
      <c r="D17" s="86"/>
      <c r="E17" s="86"/>
      <c r="F17" s="86"/>
      <c r="G17" s="86"/>
      <c r="H17" s="86"/>
      <c r="I17" s="92"/>
      <c r="J17" s="86"/>
      <c r="K17" s="86"/>
      <c r="L17" s="110"/>
      <c r="M17" s="110"/>
      <c r="N17" s="89"/>
      <c r="O17" s="89"/>
      <c r="P17" s="89"/>
      <c r="Q17" s="110"/>
      <c r="R17" s="110"/>
      <c r="S17" s="110"/>
    </row>
    <row r="18" spans="1:19" customFormat="1" ht="15.5">
      <c r="B18" s="66" t="s">
        <v>274</v>
      </c>
      <c r="C18" s="88"/>
      <c r="D18" s="88"/>
      <c r="E18" s="88"/>
      <c r="F18" s="88"/>
      <c r="G18" s="88"/>
      <c r="H18" s="88"/>
      <c r="I18" s="95"/>
      <c r="J18" s="88"/>
      <c r="K18" s="88"/>
      <c r="L18" s="113"/>
      <c r="M18" s="113"/>
      <c r="N18" s="118"/>
      <c r="O18" s="118"/>
      <c r="P18" s="118"/>
      <c r="Q18" s="113"/>
      <c r="R18" s="113"/>
      <c r="S18" s="113"/>
    </row>
    <row r="19" spans="1:19" customFormat="1" ht="15.5">
      <c r="B19" s="58" t="s">
        <v>70</v>
      </c>
      <c r="C19" s="86"/>
      <c r="D19" s="86"/>
      <c r="E19" s="86"/>
      <c r="F19" s="86"/>
      <c r="G19" s="86"/>
      <c r="H19" s="86"/>
      <c r="I19" s="92"/>
      <c r="J19" s="86"/>
      <c r="K19" s="86"/>
      <c r="L19" s="110"/>
      <c r="M19" s="110"/>
      <c r="N19" s="89"/>
      <c r="O19" s="89"/>
      <c r="P19" s="89"/>
      <c r="Q19" s="110"/>
      <c r="R19" s="110"/>
      <c r="S19" s="110"/>
    </row>
    <row r="20" spans="1:19" customFormat="1" ht="15.5">
      <c r="B20" s="66" t="s">
        <v>274</v>
      </c>
      <c r="C20" s="88"/>
      <c r="D20" s="88"/>
      <c r="E20" s="88"/>
      <c r="F20" s="88"/>
      <c r="G20" s="88"/>
      <c r="H20" s="88"/>
      <c r="I20" s="95"/>
      <c r="J20" s="88"/>
      <c r="K20" s="88"/>
      <c r="L20" s="113"/>
      <c r="M20" s="113"/>
      <c r="N20" s="118"/>
      <c r="O20" s="118"/>
      <c r="P20" s="118"/>
      <c r="Q20" s="113"/>
      <c r="R20" s="113"/>
      <c r="S20" s="113"/>
    </row>
    <row r="21" spans="1:19" customFormat="1" ht="15.5">
      <c r="B21" s="58" t="s">
        <v>230</v>
      </c>
      <c r="C21" s="86"/>
      <c r="D21" s="86"/>
      <c r="E21" s="86"/>
      <c r="F21" s="86"/>
      <c r="G21" s="86"/>
      <c r="H21" s="86"/>
      <c r="I21" s="92"/>
      <c r="J21" s="86"/>
      <c r="K21" s="86"/>
      <c r="L21" s="110"/>
      <c r="M21" s="110"/>
      <c r="N21" s="89"/>
      <c r="O21" s="89"/>
      <c r="P21" s="89"/>
      <c r="Q21" s="110"/>
      <c r="R21" s="110"/>
      <c r="S21" s="110"/>
    </row>
    <row r="22" spans="1:19" customFormat="1" ht="15.5">
      <c r="B22" s="58" t="s">
        <v>81</v>
      </c>
      <c r="C22" s="86"/>
      <c r="D22" s="86"/>
      <c r="E22" s="86"/>
      <c r="F22" s="86"/>
      <c r="G22" s="86"/>
      <c r="H22" s="86"/>
      <c r="I22" s="92"/>
      <c r="J22" s="86"/>
      <c r="K22" s="86"/>
      <c r="L22" s="110"/>
      <c r="M22" s="110"/>
      <c r="N22" s="89"/>
      <c r="O22" s="89"/>
      <c r="P22" s="89"/>
      <c r="Q22" s="110"/>
      <c r="R22" s="110"/>
      <c r="S22" s="110"/>
    </row>
    <row r="23" spans="1:19" customFormat="1" ht="15.5">
      <c r="B23" s="66" t="s">
        <v>274</v>
      </c>
      <c r="C23" s="88"/>
      <c r="D23" s="88"/>
      <c r="E23" s="88"/>
      <c r="F23" s="88"/>
      <c r="G23" s="88"/>
      <c r="H23" s="88"/>
      <c r="I23" s="95"/>
      <c r="J23" s="88"/>
      <c r="K23" s="88"/>
      <c r="L23" s="113"/>
      <c r="M23" s="113"/>
      <c r="N23" s="118"/>
      <c r="O23" s="118"/>
      <c r="P23" s="118"/>
      <c r="Q23" s="113"/>
      <c r="R23" s="113"/>
      <c r="S23" s="113"/>
    </row>
    <row r="24" spans="1:19" customFormat="1" ht="15.5">
      <c r="B24" s="58" t="s">
        <v>82</v>
      </c>
      <c r="C24" s="86"/>
      <c r="D24" s="86"/>
      <c r="E24" s="86"/>
      <c r="F24" s="86"/>
      <c r="G24" s="86"/>
      <c r="H24" s="86"/>
      <c r="I24" s="92"/>
      <c r="J24" s="86"/>
      <c r="K24" s="86"/>
      <c r="L24" s="110"/>
      <c r="M24" s="110"/>
      <c r="N24" s="89"/>
      <c r="O24" s="89"/>
      <c r="P24" s="89"/>
      <c r="Q24" s="110"/>
      <c r="R24" s="110"/>
      <c r="S24" s="110"/>
    </row>
    <row r="25" spans="1:19" customFormat="1" ht="15.5">
      <c r="B25" s="122" t="s">
        <v>274</v>
      </c>
      <c r="C25" s="88"/>
      <c r="D25" s="88"/>
      <c r="E25" s="88"/>
      <c r="F25" s="88"/>
      <c r="G25" s="88"/>
      <c r="H25" s="88"/>
      <c r="I25" s="95"/>
      <c r="J25" s="88"/>
      <c r="K25" s="88"/>
      <c r="L25" s="113"/>
      <c r="M25" s="113"/>
      <c r="N25" s="118"/>
      <c r="O25" s="118"/>
      <c r="P25" s="118"/>
      <c r="Q25" s="113"/>
      <c r="R25" s="113"/>
      <c r="S25" s="113"/>
    </row>
    <row r="26" spans="1:19" customFormat="1">
      <c r="A26" s="1"/>
      <c r="B26" s="115" t="s">
        <v>248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5" t="s">
        <v>131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5" t="s">
        <v>244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5" t="s">
        <v>245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8" t="s">
        <v>255</v>
      </c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</row>
    <row r="31" spans="1:19" customFormat="1" ht="12.5"/>
    <row r="32" spans="1:19" customFormat="1" ht="12.5"/>
    <row r="33" spans="4:6" customFormat="1" ht="12.5"/>
    <row r="34" spans="4:6" customFormat="1" ht="12.5"/>
    <row r="35" spans="4:6" customFormat="1" ht="12.5"/>
    <row r="36" spans="4:6" customFormat="1" ht="12.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 ht="18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tabSelected="1" topLeftCell="C10" workbookViewId="0">
      <selection activeCell="G19" sqref="G19"/>
    </sheetView>
  </sheetViews>
  <sheetFormatPr defaultColWidth="9.1796875" defaultRowHeight="17.5"/>
  <cols>
    <col min="1" max="1" width="6.26953125" style="1" customWidth="1"/>
    <col min="2" max="2" width="43.81640625" style="2" customWidth="1"/>
    <col min="3" max="3" width="11.1796875" style="2" customWidth="1"/>
    <col min="4" max="4" width="12" style="2" customWidth="1"/>
    <col min="5" max="5" width="8.54296875" style="2" customWidth="1"/>
    <col min="6" max="6" width="18.81640625" style="1" bestFit="1" customWidth="1"/>
    <col min="7" max="7" width="8.1796875" style="1" customWidth="1"/>
    <col min="8" max="8" width="11.7265625" style="1" bestFit="1" customWidth="1"/>
    <col min="9" max="9" width="13.453125" style="1" customWidth="1"/>
    <col min="10" max="10" width="10.7265625" style="1" customWidth="1"/>
    <col min="11" max="11" width="11.1796875" style="1" customWidth="1"/>
    <col min="12" max="12" width="9.54296875" style="1" customWidth="1"/>
    <col min="13" max="13" width="9.26953125" style="1" bestFit="1" customWidth="1"/>
    <col min="14" max="14" width="16.453125" style="1" bestFit="1" customWidth="1"/>
    <col min="15" max="15" width="8.26953125" style="1" bestFit="1" customWidth="1"/>
    <col min="16" max="16" width="10" style="1" bestFit="1" customWidth="1"/>
    <col min="17" max="19" width="11.1796875" style="1" customWidth="1"/>
    <col min="20" max="20" width="7.54296875" style="1" customWidth="1"/>
    <col min="21" max="21" width="6.7265625" style="1" customWidth="1"/>
    <col min="22" max="22" width="7.7265625" style="1" customWidth="1"/>
    <col min="23" max="23" width="7.1796875" style="1" customWidth="1"/>
    <col min="24" max="24" width="6" style="1" customWidth="1"/>
    <col min="25" max="25" width="7.81640625" style="1" customWidth="1"/>
    <col min="26" max="26" width="8.1796875" style="1" customWidth="1"/>
    <col min="27" max="27" width="6.26953125" style="1" customWidth="1"/>
    <col min="28" max="28" width="8" style="1" customWidth="1"/>
    <col min="29" max="29" width="8.7265625" style="1" customWidth="1"/>
    <col min="30" max="30" width="10" style="1" customWidth="1"/>
    <col min="31" max="31" width="9.54296875" style="1" customWidth="1"/>
    <col min="32" max="32" width="6.1796875" style="1" customWidth="1"/>
    <col min="33" max="34" width="5.7265625" style="1" customWidth="1"/>
    <col min="35" max="35" width="6.81640625" style="1" customWidth="1"/>
    <col min="36" max="36" width="6.453125" style="1" customWidth="1"/>
    <col min="37" max="37" width="6.7265625" style="1" customWidth="1"/>
    <col min="38" max="38" width="7.26953125" style="1" customWidth="1"/>
    <col min="39" max="50" width="5.7265625" style="1" customWidth="1"/>
    <col min="51" max="16384" width="9.1796875" style="1"/>
  </cols>
  <sheetData>
    <row r="1" spans="2:81">
      <c r="B1" s="80" t="s">
        <v>279</v>
      </c>
    </row>
    <row r="2" spans="2:81">
      <c r="B2" s="80" t="s">
        <v>280</v>
      </c>
    </row>
    <row r="3" spans="2:81">
      <c r="B3" s="80" t="s">
        <v>591</v>
      </c>
    </row>
    <row r="4" spans="2:81">
      <c r="B4" s="80" t="s">
        <v>592</v>
      </c>
    </row>
    <row r="6" spans="2:81" ht="26.25" customHeight="1">
      <c r="B6" s="151" t="s">
        <v>197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3"/>
    </row>
    <row r="7" spans="2:81" ht="26.25" customHeight="1">
      <c r="B7" s="151" t="s">
        <v>108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3"/>
    </row>
    <row r="8" spans="2:81" s="3" customFormat="1" ht="46.5">
      <c r="B8" s="19" t="s">
        <v>135</v>
      </c>
      <c r="C8" s="24" t="s">
        <v>45</v>
      </c>
      <c r="D8" s="47" t="s">
        <v>137</v>
      </c>
      <c r="E8" s="47" t="s">
        <v>136</v>
      </c>
      <c r="F8" s="75" t="s">
        <v>78</v>
      </c>
      <c r="G8" s="24" t="s">
        <v>15</v>
      </c>
      <c r="H8" s="24" t="s">
        <v>79</v>
      </c>
      <c r="I8" s="24" t="s">
        <v>121</v>
      </c>
      <c r="J8" s="76" t="s">
        <v>18</v>
      </c>
      <c r="K8" s="24" t="s">
        <v>120</v>
      </c>
      <c r="L8" s="24" t="s">
        <v>17</v>
      </c>
      <c r="M8" s="47" t="s">
        <v>19</v>
      </c>
      <c r="N8" s="24" t="s">
        <v>247</v>
      </c>
      <c r="O8" s="24" t="s">
        <v>243</v>
      </c>
      <c r="P8" s="24" t="s">
        <v>129</v>
      </c>
      <c r="Q8" s="24" t="s">
        <v>66</v>
      </c>
      <c r="R8" s="47" t="s">
        <v>169</v>
      </c>
      <c r="S8" s="25" t="s">
        <v>171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249</v>
      </c>
      <c r="O9" s="26" t="s">
        <v>73</v>
      </c>
      <c r="P9" s="26" t="s">
        <v>241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132</v>
      </c>
      <c r="R10" s="62" t="s">
        <v>133</v>
      </c>
      <c r="S10" s="62" t="s">
        <v>172</v>
      </c>
      <c r="T10" s="5"/>
      <c r="BZ10" s="1"/>
    </row>
    <row r="11" spans="2:81" s="4" customFormat="1" ht="18" customHeight="1">
      <c r="B11" s="55" t="s">
        <v>56</v>
      </c>
      <c r="C11" s="83"/>
      <c r="D11" s="83"/>
      <c r="E11" s="83"/>
      <c r="F11" s="83"/>
      <c r="G11" s="83"/>
      <c r="H11" s="83"/>
      <c r="I11" s="91"/>
      <c r="J11" s="83">
        <v>15.46</v>
      </c>
      <c r="K11" s="83"/>
      <c r="L11" s="109"/>
      <c r="M11" s="109">
        <v>1E-4</v>
      </c>
      <c r="N11" s="82">
        <v>1299483.23</v>
      </c>
      <c r="O11" s="82"/>
      <c r="P11" s="82">
        <v>848.3</v>
      </c>
      <c r="Q11" s="109"/>
      <c r="R11" s="109"/>
      <c r="S11" s="109">
        <v>1.4000000000000002E-3</v>
      </c>
      <c r="T11" s="5"/>
      <c r="BZ11" s="1"/>
      <c r="CC11" s="1"/>
    </row>
    <row r="12" spans="2:81" customFormat="1" ht="17.25" customHeight="1">
      <c r="B12" s="58" t="s">
        <v>231</v>
      </c>
      <c r="C12" s="86"/>
      <c r="D12" s="86"/>
      <c r="E12" s="86"/>
      <c r="F12" s="86"/>
      <c r="G12" s="86"/>
      <c r="H12" s="86"/>
      <c r="I12" s="92"/>
      <c r="J12" s="86">
        <v>15.46</v>
      </c>
      <c r="K12" s="86"/>
      <c r="L12" s="110"/>
      <c r="M12" s="110">
        <v>1E-4</v>
      </c>
      <c r="N12" s="89">
        <v>1299483.23</v>
      </c>
      <c r="O12" s="89"/>
      <c r="P12" s="89">
        <v>848.3</v>
      </c>
      <c r="Q12" s="110"/>
      <c r="R12" s="110"/>
      <c r="S12" s="110">
        <v>1.4000000000000002E-3</v>
      </c>
    </row>
    <row r="13" spans="2:81" customFormat="1" ht="15.5">
      <c r="B13" s="58" t="s">
        <v>68</v>
      </c>
      <c r="C13" s="86"/>
      <c r="D13" s="86"/>
      <c r="E13" s="86"/>
      <c r="F13" s="86"/>
      <c r="G13" s="86"/>
      <c r="H13" s="86"/>
      <c r="I13" s="92"/>
      <c r="J13" s="86">
        <v>15.46</v>
      </c>
      <c r="K13" s="86"/>
      <c r="L13" s="110"/>
      <c r="M13" s="110">
        <v>1E-4</v>
      </c>
      <c r="N13" s="89">
        <v>1246923.23</v>
      </c>
      <c r="O13" s="89"/>
      <c r="P13" s="89">
        <v>848.3</v>
      </c>
      <c r="Q13" s="110"/>
      <c r="R13" s="110"/>
      <c r="S13" s="110">
        <v>1.4000000000000002E-3</v>
      </c>
    </row>
    <row r="14" spans="2:81" customFormat="1" ht="15.5">
      <c r="B14" s="66" t="s">
        <v>274</v>
      </c>
      <c r="C14" s="88"/>
      <c r="D14" s="88"/>
      <c r="E14" s="88"/>
      <c r="F14" s="88"/>
      <c r="G14" s="88"/>
      <c r="H14" s="88"/>
      <c r="I14" s="95"/>
      <c r="J14" s="88"/>
      <c r="K14" s="88"/>
      <c r="L14" s="113"/>
      <c r="M14" s="113"/>
      <c r="N14" s="118"/>
      <c r="O14" s="118"/>
      <c r="P14" s="118"/>
      <c r="Q14" s="113"/>
      <c r="R14" s="113"/>
      <c r="S14" s="113"/>
    </row>
    <row r="15" spans="2:81" customFormat="1" ht="15.5">
      <c r="B15" s="66" t="s">
        <v>564</v>
      </c>
      <c r="C15" s="88">
        <v>1092774</v>
      </c>
      <c r="D15" s="88"/>
      <c r="E15" s="88">
        <v>109</v>
      </c>
      <c r="F15" s="88" t="s">
        <v>351</v>
      </c>
      <c r="G15" s="88" t="s">
        <v>609</v>
      </c>
      <c r="H15" s="88" t="s">
        <v>308</v>
      </c>
      <c r="I15" s="95">
        <v>38445</v>
      </c>
      <c r="J15" s="88">
        <v>17.559999999999999</v>
      </c>
      <c r="K15" s="88" t="s">
        <v>163</v>
      </c>
      <c r="L15" s="113">
        <v>6.4500000000000002E-2</v>
      </c>
      <c r="M15" s="113">
        <v>1E-4</v>
      </c>
      <c r="N15" s="118">
        <v>136400.45000000001</v>
      </c>
      <c r="O15" s="118">
        <v>119.28993</v>
      </c>
      <c r="P15" s="118">
        <v>162.71</v>
      </c>
      <c r="Q15" s="113">
        <v>0</v>
      </c>
      <c r="R15" s="113">
        <v>0.1918</v>
      </c>
      <c r="S15" s="113">
        <v>2.9999999999999997E-4</v>
      </c>
    </row>
    <row r="16" spans="2:81" customFormat="1" ht="15.5">
      <c r="B16" s="66" t="s">
        <v>565</v>
      </c>
      <c r="C16" s="88">
        <v>1093939</v>
      </c>
      <c r="D16" s="88"/>
      <c r="E16" s="88">
        <v>109</v>
      </c>
      <c r="F16" s="88" t="s">
        <v>351</v>
      </c>
      <c r="G16" s="88" t="s">
        <v>609</v>
      </c>
      <c r="H16" s="88" t="s">
        <v>308</v>
      </c>
      <c r="I16" s="95">
        <v>38540</v>
      </c>
      <c r="J16" s="88">
        <v>16.16</v>
      </c>
      <c r="K16" s="88" t="s">
        <v>163</v>
      </c>
      <c r="L16" s="113">
        <v>6.4500000000000002E-2</v>
      </c>
      <c r="M16" s="113">
        <v>1E-4</v>
      </c>
      <c r="N16" s="118">
        <v>373820.47</v>
      </c>
      <c r="O16" s="118">
        <v>116.37993</v>
      </c>
      <c r="P16" s="118">
        <v>435.05</v>
      </c>
      <c r="Q16" s="113">
        <v>0</v>
      </c>
      <c r="R16" s="113">
        <v>0.51290000000000002</v>
      </c>
      <c r="S16" s="113">
        <v>7.000000000000001E-4</v>
      </c>
    </row>
    <row r="17" spans="2:19" customFormat="1" ht="15.5">
      <c r="B17" s="66" t="s">
        <v>566</v>
      </c>
      <c r="C17" s="88">
        <v>1094747</v>
      </c>
      <c r="D17" s="88"/>
      <c r="E17" s="88">
        <v>109</v>
      </c>
      <c r="F17" s="88" t="s">
        <v>351</v>
      </c>
      <c r="G17" s="88" t="s">
        <v>609</v>
      </c>
      <c r="H17" s="88" t="s">
        <v>308</v>
      </c>
      <c r="I17" s="95">
        <v>38634</v>
      </c>
      <c r="J17" s="88">
        <v>12.9</v>
      </c>
      <c r="K17" s="88" t="s">
        <v>163</v>
      </c>
      <c r="L17" s="113">
        <v>6.4500000000000002E-2</v>
      </c>
      <c r="M17" s="113">
        <v>1E-4</v>
      </c>
      <c r="N17" s="118">
        <v>219070.43</v>
      </c>
      <c r="O17" s="118">
        <v>114.33994</v>
      </c>
      <c r="P17" s="118">
        <v>250.49</v>
      </c>
      <c r="Q17" s="113">
        <v>0</v>
      </c>
      <c r="R17" s="113">
        <v>0.29530000000000001</v>
      </c>
      <c r="S17" s="113">
        <v>4.0000000000000002E-4</v>
      </c>
    </row>
    <row r="18" spans="2:19" customFormat="1" ht="15.5">
      <c r="B18" s="66" t="s">
        <v>567</v>
      </c>
      <c r="C18" s="88">
        <v>1760016</v>
      </c>
      <c r="D18" s="88"/>
      <c r="E18" s="88">
        <v>2163</v>
      </c>
      <c r="F18" s="88" t="s">
        <v>358</v>
      </c>
      <c r="G18" s="88">
        <v>0</v>
      </c>
      <c r="H18" s="88" t="s">
        <v>282</v>
      </c>
      <c r="I18" s="93">
        <v>36303</v>
      </c>
      <c r="J18" s="88">
        <v>0</v>
      </c>
      <c r="K18" s="88" t="s">
        <v>163</v>
      </c>
      <c r="L18" s="113">
        <v>0.04</v>
      </c>
      <c r="M18" s="113">
        <v>0.04</v>
      </c>
      <c r="N18" s="118">
        <v>253687.79</v>
      </c>
      <c r="O18" s="118">
        <v>0.01</v>
      </c>
      <c r="P18" s="118">
        <v>0.03</v>
      </c>
      <c r="Q18" s="113">
        <v>0</v>
      </c>
      <c r="R18" s="113">
        <v>0</v>
      </c>
      <c r="S18" s="113">
        <v>0</v>
      </c>
    </row>
    <row r="19" spans="2:19" customFormat="1" ht="15.5">
      <c r="B19" s="66" t="s">
        <v>568</v>
      </c>
      <c r="C19" s="88">
        <v>3980018</v>
      </c>
      <c r="D19" s="88"/>
      <c r="E19" s="88">
        <v>398</v>
      </c>
      <c r="F19" s="88" t="s">
        <v>569</v>
      </c>
      <c r="G19" s="88">
        <v>0</v>
      </c>
      <c r="H19" s="88" t="s">
        <v>282</v>
      </c>
      <c r="I19" s="93">
        <v>36304</v>
      </c>
      <c r="J19" s="88">
        <v>0</v>
      </c>
      <c r="K19" s="88" t="s">
        <v>163</v>
      </c>
      <c r="L19" s="113">
        <v>0.03</v>
      </c>
      <c r="M19" s="113">
        <v>0.03</v>
      </c>
      <c r="N19" s="118">
        <v>131565.04</v>
      </c>
      <c r="O19" s="118">
        <v>0.01</v>
      </c>
      <c r="P19" s="118">
        <v>0.01</v>
      </c>
      <c r="Q19" s="113">
        <v>2.5499999999999998E-2</v>
      </c>
      <c r="R19" s="113">
        <v>0</v>
      </c>
      <c r="S19" s="113">
        <v>0</v>
      </c>
    </row>
    <row r="20" spans="2:19" customFormat="1" ht="15.5">
      <c r="B20" s="66" t="s">
        <v>568</v>
      </c>
      <c r="C20" s="88">
        <v>3980042</v>
      </c>
      <c r="D20" s="88"/>
      <c r="E20" s="88">
        <v>398</v>
      </c>
      <c r="F20" s="88" t="s">
        <v>569</v>
      </c>
      <c r="G20" s="88">
        <v>0</v>
      </c>
      <c r="H20" s="88" t="s">
        <v>282</v>
      </c>
      <c r="I20" s="93">
        <v>36535</v>
      </c>
      <c r="J20" s="88">
        <v>0</v>
      </c>
      <c r="K20" s="88" t="s">
        <v>163</v>
      </c>
      <c r="L20" s="113">
        <v>0.03</v>
      </c>
      <c r="M20" s="113">
        <v>0.03</v>
      </c>
      <c r="N20" s="118">
        <v>132379.04999999999</v>
      </c>
      <c r="O20" s="118">
        <v>0.01</v>
      </c>
      <c r="P20" s="118">
        <v>0.01</v>
      </c>
      <c r="Q20" s="113">
        <v>1.2800000000000001E-2</v>
      </c>
      <c r="R20" s="113">
        <v>0</v>
      </c>
      <c r="S20" s="113">
        <v>0</v>
      </c>
    </row>
    <row r="21" spans="2:19" customFormat="1" ht="15.5">
      <c r="B21" s="58" t="s">
        <v>69</v>
      </c>
      <c r="C21" s="86"/>
      <c r="D21" s="86"/>
      <c r="E21" s="86"/>
      <c r="F21" s="86"/>
      <c r="G21" s="86"/>
      <c r="H21" s="86"/>
      <c r="I21" s="92"/>
      <c r="J21" s="86"/>
      <c r="K21" s="86"/>
      <c r="L21" s="110"/>
      <c r="M21" s="110"/>
      <c r="N21" s="89"/>
      <c r="O21" s="89"/>
      <c r="P21" s="89"/>
      <c r="Q21" s="110"/>
      <c r="R21" s="110"/>
      <c r="S21" s="110"/>
    </row>
    <row r="22" spans="2:19" customFormat="1" ht="15.5">
      <c r="B22" s="66" t="s">
        <v>274</v>
      </c>
      <c r="C22" s="88"/>
      <c r="D22" s="88"/>
      <c r="E22" s="88"/>
      <c r="F22" s="88"/>
      <c r="G22" s="88"/>
      <c r="H22" s="88"/>
      <c r="I22" s="95"/>
      <c r="J22" s="88"/>
      <c r="K22" s="88"/>
      <c r="L22" s="113"/>
      <c r="M22" s="113"/>
      <c r="N22" s="118"/>
      <c r="O22" s="118"/>
      <c r="P22" s="118"/>
      <c r="Q22" s="113"/>
      <c r="R22" s="113"/>
      <c r="S22" s="113"/>
    </row>
    <row r="23" spans="2:19" customFormat="1" ht="15.5">
      <c r="B23" s="58" t="s">
        <v>48</v>
      </c>
      <c r="C23" s="86"/>
      <c r="D23" s="86"/>
      <c r="E23" s="86"/>
      <c r="F23" s="86"/>
      <c r="G23" s="86"/>
      <c r="H23" s="86"/>
      <c r="I23" s="92"/>
      <c r="J23" s="86"/>
      <c r="K23" s="86"/>
      <c r="L23" s="110"/>
      <c r="M23" s="110"/>
      <c r="N23" s="89">
        <v>52560</v>
      </c>
      <c r="O23" s="89"/>
      <c r="P23" s="89"/>
      <c r="Q23" s="110"/>
      <c r="R23" s="110"/>
      <c r="S23" s="110"/>
    </row>
    <row r="24" spans="2:19" customFormat="1" ht="15.5">
      <c r="B24" s="66" t="s">
        <v>274</v>
      </c>
      <c r="C24" s="88"/>
      <c r="D24" s="88"/>
      <c r="E24" s="88"/>
      <c r="F24" s="88"/>
      <c r="G24" s="88"/>
      <c r="H24" s="88"/>
      <c r="I24" s="95"/>
      <c r="J24" s="88"/>
      <c r="K24" s="88"/>
      <c r="L24" s="113"/>
      <c r="M24" s="113"/>
      <c r="N24" s="118"/>
      <c r="O24" s="118"/>
      <c r="P24" s="118"/>
      <c r="Q24" s="113"/>
      <c r="R24" s="113"/>
      <c r="S24" s="113"/>
    </row>
    <row r="25" spans="2:19" customFormat="1" ht="15.5">
      <c r="B25" s="66" t="s">
        <v>570</v>
      </c>
      <c r="C25" s="88">
        <v>2390037</v>
      </c>
      <c r="D25" s="88"/>
      <c r="E25" s="88">
        <v>2225</v>
      </c>
      <c r="F25" s="88" t="s">
        <v>571</v>
      </c>
      <c r="G25" s="88">
        <v>0</v>
      </c>
      <c r="H25" s="88" t="s">
        <v>282</v>
      </c>
      <c r="I25" s="93">
        <v>36304</v>
      </c>
      <c r="J25" s="88">
        <v>0</v>
      </c>
      <c r="K25" s="88" t="s">
        <v>163</v>
      </c>
      <c r="L25" s="113">
        <v>0.04</v>
      </c>
      <c r="M25" s="113">
        <v>0</v>
      </c>
      <c r="N25" s="118">
        <v>52560</v>
      </c>
      <c r="O25" s="118">
        <v>0</v>
      </c>
      <c r="P25" s="118">
        <v>0</v>
      </c>
      <c r="Q25" s="113">
        <v>0</v>
      </c>
      <c r="R25" s="113">
        <v>0</v>
      </c>
      <c r="S25" s="113">
        <v>0</v>
      </c>
    </row>
    <row r="26" spans="2:19" customFormat="1" ht="15.5">
      <c r="B26" s="58" t="s">
        <v>70</v>
      </c>
      <c r="C26" s="86"/>
      <c r="D26" s="86"/>
      <c r="E26" s="86"/>
      <c r="F26" s="86"/>
      <c r="G26" s="86"/>
      <c r="H26" s="86"/>
      <c r="I26" s="92"/>
      <c r="J26" s="86"/>
      <c r="K26" s="86"/>
      <c r="L26" s="110"/>
      <c r="M26" s="110"/>
      <c r="N26" s="89"/>
      <c r="O26" s="89"/>
      <c r="P26" s="89"/>
      <c r="Q26" s="110"/>
      <c r="R26" s="110"/>
      <c r="S26" s="110"/>
    </row>
    <row r="27" spans="2:19" customFormat="1" ht="15.5">
      <c r="B27" s="66" t="s">
        <v>274</v>
      </c>
      <c r="C27" s="88"/>
      <c r="D27" s="88"/>
      <c r="E27" s="88"/>
      <c r="F27" s="88"/>
      <c r="G27" s="88"/>
      <c r="H27" s="88"/>
      <c r="I27" s="95"/>
      <c r="J27" s="88"/>
      <c r="K27" s="88"/>
      <c r="L27" s="113"/>
      <c r="M27" s="113"/>
      <c r="N27" s="118"/>
      <c r="O27" s="118"/>
      <c r="P27" s="118"/>
      <c r="Q27" s="113"/>
      <c r="R27" s="113"/>
      <c r="S27" s="113"/>
    </row>
    <row r="28" spans="2:19" customFormat="1" ht="15.5">
      <c r="B28" s="58" t="s">
        <v>230</v>
      </c>
      <c r="C28" s="86"/>
      <c r="D28" s="86"/>
      <c r="E28" s="86"/>
      <c r="F28" s="86"/>
      <c r="G28" s="86"/>
      <c r="H28" s="86"/>
      <c r="I28" s="92"/>
      <c r="J28" s="86"/>
      <c r="K28" s="86"/>
      <c r="L28" s="110"/>
      <c r="M28" s="110"/>
      <c r="N28" s="89"/>
      <c r="O28" s="89"/>
      <c r="P28" s="89"/>
      <c r="Q28" s="110"/>
      <c r="R28" s="110"/>
      <c r="S28" s="110"/>
    </row>
    <row r="29" spans="2:19" customFormat="1" ht="15.5">
      <c r="B29" s="58" t="s">
        <v>83</v>
      </c>
      <c r="C29" s="86"/>
      <c r="D29" s="86"/>
      <c r="E29" s="86"/>
      <c r="F29" s="86"/>
      <c r="G29" s="86"/>
      <c r="H29" s="86"/>
      <c r="I29" s="92"/>
      <c r="J29" s="86"/>
      <c r="K29" s="86"/>
      <c r="L29" s="110"/>
      <c r="M29" s="110"/>
      <c r="N29" s="89"/>
      <c r="O29" s="89"/>
      <c r="P29" s="89"/>
      <c r="Q29" s="110"/>
      <c r="R29" s="110"/>
      <c r="S29" s="110"/>
    </row>
    <row r="30" spans="2:19" customFormat="1" ht="15.5">
      <c r="B30" s="66" t="s">
        <v>274</v>
      </c>
      <c r="C30" s="88"/>
      <c r="D30" s="88"/>
      <c r="E30" s="88"/>
      <c r="F30" s="88"/>
      <c r="G30" s="88"/>
      <c r="H30" s="88"/>
      <c r="I30" s="95"/>
      <c r="J30" s="88"/>
      <c r="K30" s="88"/>
      <c r="L30" s="113"/>
      <c r="M30" s="113"/>
      <c r="N30" s="118"/>
      <c r="O30" s="118"/>
      <c r="P30" s="118"/>
      <c r="Q30" s="113"/>
      <c r="R30" s="113"/>
      <c r="S30" s="113"/>
    </row>
    <row r="31" spans="2:19" customFormat="1" ht="15.5">
      <c r="B31" s="58" t="s">
        <v>84</v>
      </c>
      <c r="C31" s="86"/>
      <c r="D31" s="86"/>
      <c r="E31" s="86"/>
      <c r="F31" s="86"/>
      <c r="G31" s="86"/>
      <c r="H31" s="86"/>
      <c r="I31" s="92"/>
      <c r="J31" s="86"/>
      <c r="K31" s="86"/>
      <c r="L31" s="110"/>
      <c r="M31" s="110"/>
      <c r="N31" s="89"/>
      <c r="O31" s="89"/>
      <c r="P31" s="89"/>
      <c r="Q31" s="110"/>
      <c r="R31" s="110"/>
      <c r="S31" s="110"/>
    </row>
    <row r="32" spans="2:19" customFormat="1" ht="15.5">
      <c r="B32" s="122" t="s">
        <v>274</v>
      </c>
      <c r="C32" s="88"/>
      <c r="D32" s="88"/>
      <c r="E32" s="88"/>
      <c r="F32" s="88"/>
      <c r="G32" s="88"/>
      <c r="H32" s="88"/>
      <c r="I32" s="95"/>
      <c r="J32" s="88"/>
      <c r="K32" s="88"/>
      <c r="L32" s="113"/>
      <c r="M32" s="113"/>
      <c r="N32" s="118"/>
      <c r="O32" s="118"/>
      <c r="P32" s="118"/>
      <c r="Q32" s="113"/>
      <c r="R32" s="113"/>
      <c r="S32" s="113"/>
    </row>
    <row r="33" spans="1:19" customFormat="1">
      <c r="A33" s="1"/>
      <c r="B33" s="115" t="s">
        <v>248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customFormat="1">
      <c r="A34" s="1"/>
      <c r="B34" s="115" t="s">
        <v>131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customFormat="1">
      <c r="A35" s="1"/>
      <c r="B35" s="115" t="s">
        <v>244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customFormat="1">
      <c r="A36" s="1"/>
      <c r="B36" s="115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>
      <c r="B37" s="138" t="s">
        <v>255</v>
      </c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</row>
    <row r="38" spans="1:19">
      <c r="C38" s="1"/>
      <c r="D38" s="1"/>
      <c r="E38" s="1"/>
    </row>
    <row r="39" spans="1:19">
      <c r="C39" s="1"/>
      <c r="D39" s="1"/>
      <c r="E39" s="1"/>
    </row>
    <row r="40" spans="1:19">
      <c r="C40" s="1"/>
      <c r="D40" s="1"/>
      <c r="E40" s="1"/>
    </row>
    <row r="41" spans="1:19">
      <c r="C41" s="1"/>
      <c r="D41" s="1"/>
      <c r="E41" s="1"/>
    </row>
    <row r="42" spans="1:19">
      <c r="C42" s="1"/>
      <c r="D42" s="1"/>
      <c r="E42" s="1"/>
    </row>
    <row r="43" spans="1:19">
      <c r="C43" s="1"/>
      <c r="D43" s="1"/>
      <c r="E43" s="1"/>
    </row>
    <row r="44" spans="1:19">
      <c r="C44" s="1"/>
      <c r="D44" s="1"/>
      <c r="E44" s="1"/>
    </row>
    <row r="45" spans="1:19">
      <c r="C45" s="1"/>
      <c r="D45" s="1"/>
      <c r="E45" s="1"/>
    </row>
    <row r="46" spans="1:19">
      <c r="C46" s="1"/>
      <c r="D46" s="1"/>
      <c r="E46" s="1"/>
    </row>
    <row r="47" spans="1:19">
      <c r="C47" s="1"/>
      <c r="D47" s="1"/>
      <c r="E47" s="1"/>
    </row>
    <row r="48" spans="1:19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 ht="18">
      <c r="B541" s="3"/>
    </row>
  </sheetData>
  <mergeCells count="3">
    <mergeCell ref="B6:S6"/>
    <mergeCell ref="B7:S7"/>
    <mergeCell ref="B37:S37"/>
  </mergeCells>
  <phoneticPr fontId="4" type="noConversion"/>
  <dataValidations count="1">
    <dataValidation allowBlank="1" showInputMessage="1" showErrorMessage="1" sqref="T37:XFD1048576 A33:A1048576 A5:XFD11 B38:S1048576 B33:S36" xr:uid="{00000000-0002-0000-0E00-000000000000}"/>
  </dataValidations>
  <pageMargins left="0" right="0" top="0.5" bottom="0.5" header="0" footer="0.25"/>
  <pageSetup paperSize="9" scale="62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C42" sqref="C42"/>
    </sheetView>
  </sheetViews>
  <sheetFormatPr defaultColWidth="9.1796875" defaultRowHeight="17.5"/>
  <cols>
    <col min="1" max="1" width="6.26953125" style="1" customWidth="1"/>
    <col min="2" max="2" width="65" style="2" bestFit="1" customWidth="1"/>
    <col min="3" max="3" width="10.7265625" style="2" bestFit="1" customWidth="1"/>
    <col min="4" max="4" width="6.26953125" style="2" customWidth="1"/>
    <col min="5" max="5" width="6.7265625" style="2" bestFit="1" customWidth="1"/>
    <col min="6" max="6" width="18.81640625" style="1" bestFit="1" customWidth="1"/>
    <col min="7" max="7" width="9.81640625" style="1" bestFit="1" customWidth="1"/>
    <col min="8" max="8" width="14.54296875" style="1" bestFit="1" customWidth="1"/>
    <col min="9" max="9" width="10.81640625" style="1" bestFit="1" customWidth="1"/>
    <col min="10" max="10" width="10" style="1" bestFit="1" customWidth="1"/>
    <col min="11" max="13" width="11.1796875" style="1" customWidth="1"/>
    <col min="14" max="14" width="6.7265625" style="1" customWidth="1"/>
    <col min="15" max="15" width="7.7265625" style="1" customWidth="1"/>
    <col min="16" max="16" width="7.1796875" style="1" customWidth="1"/>
    <col min="17" max="17" width="6" style="1" customWidth="1"/>
    <col min="18" max="18" width="7.81640625" style="1" customWidth="1"/>
    <col min="19" max="19" width="8.1796875" style="1" customWidth="1"/>
    <col min="20" max="20" width="6.26953125" style="1" customWidth="1"/>
    <col min="21" max="21" width="8" style="1" customWidth="1"/>
    <col min="22" max="22" width="8.7265625" style="1" customWidth="1"/>
    <col min="23" max="23" width="10" style="1" customWidth="1"/>
    <col min="24" max="24" width="9.54296875" style="1" customWidth="1"/>
    <col min="25" max="25" width="6.1796875" style="1" customWidth="1"/>
    <col min="26" max="27" width="5.7265625" style="1" customWidth="1"/>
    <col min="28" max="28" width="6.81640625" style="1" customWidth="1"/>
    <col min="29" max="29" width="6.453125" style="1" customWidth="1"/>
    <col min="30" max="30" width="6.7265625" style="1" customWidth="1"/>
    <col min="31" max="31" width="7.26953125" style="1" customWidth="1"/>
    <col min="32" max="43" width="5.7265625" style="1" customWidth="1"/>
    <col min="44" max="16384" width="9.1796875" style="1"/>
  </cols>
  <sheetData>
    <row r="1" spans="2:98">
      <c r="B1" s="80" t="s">
        <v>279</v>
      </c>
    </row>
    <row r="2" spans="2:98">
      <c r="B2" s="80" t="s">
        <v>280</v>
      </c>
    </row>
    <row r="3" spans="2:98">
      <c r="B3" s="80" t="s">
        <v>591</v>
      </c>
    </row>
    <row r="4" spans="2:98">
      <c r="B4" s="80" t="s">
        <v>592</v>
      </c>
    </row>
    <row r="6" spans="2:98" ht="26.25" customHeight="1">
      <c r="B6" s="151" t="s">
        <v>197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3"/>
    </row>
    <row r="7" spans="2:98" ht="26.25" customHeight="1">
      <c r="B7" s="151" t="s">
        <v>109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3"/>
    </row>
    <row r="8" spans="2:98" s="3" customFormat="1" ht="46.5">
      <c r="B8" s="19" t="s">
        <v>135</v>
      </c>
      <c r="C8" s="24" t="s">
        <v>45</v>
      </c>
      <c r="D8" s="47" t="s">
        <v>137</v>
      </c>
      <c r="E8" s="47" t="s">
        <v>136</v>
      </c>
      <c r="F8" s="75" t="s">
        <v>78</v>
      </c>
      <c r="G8" s="24" t="s">
        <v>120</v>
      </c>
      <c r="H8" s="24" t="s">
        <v>247</v>
      </c>
      <c r="I8" s="24" t="s">
        <v>243</v>
      </c>
      <c r="J8" s="24" t="s">
        <v>129</v>
      </c>
      <c r="K8" s="24" t="s">
        <v>66</v>
      </c>
      <c r="L8" s="47" t="s">
        <v>169</v>
      </c>
      <c r="M8" s="25" t="s">
        <v>171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249</v>
      </c>
      <c r="I9" s="26" t="s">
        <v>73</v>
      </c>
      <c r="J9" s="26" t="s">
        <v>241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28</v>
      </c>
      <c r="C11" s="83"/>
      <c r="D11" s="83"/>
      <c r="E11" s="83"/>
      <c r="F11" s="83"/>
      <c r="G11" s="83"/>
      <c r="H11" s="82">
        <v>105386.76</v>
      </c>
      <c r="I11" s="82"/>
      <c r="J11" s="82">
        <v>644.67999999999995</v>
      </c>
      <c r="K11" s="109"/>
      <c r="L11" s="109"/>
      <c r="M11" s="109">
        <v>1.1000000000000001E-3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231</v>
      </c>
      <c r="C12" s="86"/>
      <c r="D12" s="86"/>
      <c r="E12" s="86"/>
      <c r="F12" s="86"/>
      <c r="G12" s="86"/>
      <c r="H12" s="89">
        <v>105386.76</v>
      </c>
      <c r="I12" s="89"/>
      <c r="J12" s="89">
        <v>644.67999999999995</v>
      </c>
      <c r="K12" s="110"/>
      <c r="L12" s="110"/>
      <c r="M12" s="110">
        <v>1.1000000000000001E-3</v>
      </c>
    </row>
    <row r="13" spans="2:98" customFormat="1" ht="15.5">
      <c r="B13" s="59" t="s">
        <v>274</v>
      </c>
      <c r="C13" s="88"/>
      <c r="D13" s="88"/>
      <c r="E13" s="88"/>
      <c r="F13" s="88"/>
      <c r="G13" s="88"/>
      <c r="H13" s="118"/>
      <c r="I13" s="118"/>
      <c r="J13" s="118"/>
      <c r="K13" s="113"/>
      <c r="L13" s="113"/>
      <c r="M13" s="113"/>
    </row>
    <row r="14" spans="2:98" customFormat="1" ht="15.5">
      <c r="B14" s="59" t="s">
        <v>572</v>
      </c>
      <c r="C14" s="88">
        <v>239012</v>
      </c>
      <c r="D14" s="88"/>
      <c r="E14" s="88">
        <v>2225</v>
      </c>
      <c r="F14" s="88" t="s">
        <v>571</v>
      </c>
      <c r="G14" s="88" t="s">
        <v>163</v>
      </c>
      <c r="H14" s="118">
        <v>75575.509999999995</v>
      </c>
      <c r="I14" s="118">
        <v>0</v>
      </c>
      <c r="J14" s="118">
        <v>0</v>
      </c>
      <c r="K14" s="113">
        <v>2.7000000000000001E-3</v>
      </c>
      <c r="L14" s="113">
        <v>0</v>
      </c>
      <c r="M14" s="113">
        <v>0</v>
      </c>
    </row>
    <row r="15" spans="2:98" customFormat="1" ht="15.5">
      <c r="B15" s="59" t="s">
        <v>573</v>
      </c>
      <c r="C15" s="88">
        <v>15016</v>
      </c>
      <c r="D15" s="88"/>
      <c r="E15" s="88">
        <v>401</v>
      </c>
      <c r="F15" s="88" t="s">
        <v>312</v>
      </c>
      <c r="G15" s="88" t="s">
        <v>163</v>
      </c>
      <c r="H15" s="118">
        <v>900</v>
      </c>
      <c r="I15" s="118">
        <v>0</v>
      </c>
      <c r="J15" s="118">
        <v>0</v>
      </c>
      <c r="K15" s="113">
        <v>0</v>
      </c>
      <c r="L15" s="113">
        <v>0</v>
      </c>
      <c r="M15" s="113">
        <v>0</v>
      </c>
    </row>
    <row r="16" spans="2:98" customFormat="1" ht="15.5">
      <c r="B16" s="59" t="s">
        <v>574</v>
      </c>
      <c r="C16" s="88">
        <v>10056125</v>
      </c>
      <c r="D16" s="88"/>
      <c r="E16" s="88">
        <v>825</v>
      </c>
      <c r="F16" s="88" t="s">
        <v>155</v>
      </c>
      <c r="G16" s="88" t="s">
        <v>163</v>
      </c>
      <c r="H16" s="118">
        <v>764</v>
      </c>
      <c r="I16" s="118">
        <v>84381.5</v>
      </c>
      <c r="J16" s="118">
        <v>644.67999999999995</v>
      </c>
      <c r="K16" s="113">
        <v>0</v>
      </c>
      <c r="L16" s="113">
        <v>1</v>
      </c>
      <c r="M16" s="113">
        <v>1.1000000000000001E-3</v>
      </c>
    </row>
    <row r="17" spans="1:13" customFormat="1" ht="15.5">
      <c r="B17" s="59" t="s">
        <v>575</v>
      </c>
      <c r="C17" s="88">
        <v>1096742</v>
      </c>
      <c r="D17" s="88"/>
      <c r="E17" s="88">
        <v>1011</v>
      </c>
      <c r="F17" s="88" t="s">
        <v>149</v>
      </c>
      <c r="G17" s="88" t="s">
        <v>163</v>
      </c>
      <c r="H17" s="118">
        <v>28147.25</v>
      </c>
      <c r="I17" s="118">
        <v>0</v>
      </c>
      <c r="J17" s="118">
        <v>0</v>
      </c>
      <c r="K17" s="113">
        <v>2.2000000000000001E-3</v>
      </c>
      <c r="L17" s="113">
        <v>0</v>
      </c>
      <c r="M17" s="113">
        <v>0</v>
      </c>
    </row>
    <row r="18" spans="1:13" customFormat="1" ht="15.5">
      <c r="B18" s="58" t="s">
        <v>230</v>
      </c>
      <c r="C18" s="86"/>
      <c r="D18" s="86"/>
      <c r="E18" s="86"/>
      <c r="F18" s="86"/>
      <c r="G18" s="86"/>
      <c r="H18" s="89"/>
      <c r="I18" s="89"/>
      <c r="J18" s="89"/>
      <c r="K18" s="110"/>
      <c r="L18" s="110"/>
      <c r="M18" s="110"/>
    </row>
    <row r="19" spans="1:13" customFormat="1" ht="15.5">
      <c r="B19" s="58" t="s">
        <v>77</v>
      </c>
      <c r="C19" s="86"/>
      <c r="D19" s="86"/>
      <c r="E19" s="86"/>
      <c r="F19" s="86"/>
      <c r="G19" s="86"/>
      <c r="H19" s="89"/>
      <c r="I19" s="89"/>
      <c r="J19" s="89"/>
      <c r="K19" s="110"/>
      <c r="L19" s="110"/>
      <c r="M19" s="110"/>
    </row>
    <row r="20" spans="1:13" customFormat="1" ht="15.5">
      <c r="B20" s="59" t="s">
        <v>274</v>
      </c>
      <c r="C20" s="88"/>
      <c r="D20" s="88"/>
      <c r="E20" s="88"/>
      <c r="F20" s="88"/>
      <c r="G20" s="88"/>
      <c r="H20" s="118"/>
      <c r="I20" s="118"/>
      <c r="J20" s="118"/>
      <c r="K20" s="113"/>
      <c r="L20" s="113"/>
      <c r="M20" s="113"/>
    </row>
    <row r="21" spans="1:13" customFormat="1" ht="15.5">
      <c r="B21" s="58" t="s">
        <v>76</v>
      </c>
      <c r="C21" s="86"/>
      <c r="D21" s="86"/>
      <c r="E21" s="86"/>
      <c r="F21" s="86"/>
      <c r="G21" s="86"/>
      <c r="H21" s="89"/>
      <c r="I21" s="89"/>
      <c r="J21" s="89"/>
      <c r="K21" s="110"/>
      <c r="L21" s="110"/>
      <c r="M21" s="110"/>
    </row>
    <row r="22" spans="1:13" customFormat="1" ht="15.5">
      <c r="B22" s="117" t="s">
        <v>274</v>
      </c>
      <c r="C22" s="88"/>
      <c r="D22" s="88"/>
      <c r="E22" s="88"/>
      <c r="F22" s="88"/>
      <c r="G22" s="88"/>
      <c r="H22" s="118"/>
      <c r="I22" s="118"/>
      <c r="J22" s="118"/>
      <c r="K22" s="113"/>
      <c r="L22" s="113"/>
      <c r="M22" s="113"/>
    </row>
    <row r="23" spans="1:13" customFormat="1">
      <c r="A23" s="1"/>
      <c r="B23" s="115" t="s">
        <v>248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customFormat="1">
      <c r="A24" s="1"/>
      <c r="B24" s="115" t="s">
        <v>244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customFormat="1">
      <c r="A25" s="1"/>
      <c r="B25" s="115" t="s">
        <v>245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B26" s="138" t="s">
        <v>255</v>
      </c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 ht="18">
      <c r="B405" s="3"/>
      <c r="C405" s="1"/>
      <c r="D405" s="1"/>
      <c r="E405" s="1"/>
    </row>
  </sheetData>
  <mergeCells count="3">
    <mergeCell ref="B6:M6"/>
    <mergeCell ref="B7:M7"/>
    <mergeCell ref="B26:M26"/>
  </mergeCells>
  <phoneticPr fontId="4" type="noConversion"/>
  <dataValidations count="1">
    <dataValidation allowBlank="1" showInputMessage="1" showErrorMessage="1" sqref="A23:A1048576 A5:XFD11 N26:XFD1048576 B27:M1048576 B23:M25" xr:uid="{00000000-0002-0000-0F00-000000000000}"/>
  </dataValidations>
  <pageMargins left="0" right="0" top="0.5" bottom="0.5" header="0" footer="0.25"/>
  <pageSetup paperSize="9" scale="79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C42" sqref="C42"/>
    </sheetView>
  </sheetViews>
  <sheetFormatPr defaultColWidth="9.1796875" defaultRowHeight="18"/>
  <cols>
    <col min="1" max="1" width="6.26953125" style="1" customWidth="1"/>
    <col min="2" max="2" width="65" style="2" bestFit="1" customWidth="1"/>
    <col min="3" max="3" width="10.7265625" style="2" bestFit="1" customWidth="1"/>
    <col min="4" max="4" width="12.54296875" style="1" bestFit="1" customWidth="1"/>
    <col min="5" max="5" width="11.54296875" style="1" bestFit="1" customWidth="1"/>
    <col min="6" max="6" width="16.453125" style="1" bestFit="1" customWidth="1"/>
    <col min="7" max="8" width="11.81640625" style="1" bestFit="1" customWidth="1"/>
    <col min="9" max="11" width="11.1796875" style="1" customWidth="1"/>
    <col min="12" max="12" width="7.54296875" style="3" customWidth="1"/>
    <col min="13" max="13" width="6.7265625" style="3" customWidth="1"/>
    <col min="14" max="14" width="7.7265625" style="3" customWidth="1"/>
    <col min="15" max="15" width="7.1796875" style="3" customWidth="1"/>
    <col min="16" max="16" width="6" style="3" customWidth="1"/>
    <col min="17" max="17" width="7.81640625" style="3" customWidth="1"/>
    <col min="18" max="18" width="8.1796875" style="3" customWidth="1"/>
    <col min="19" max="19" width="6.26953125" style="3" customWidth="1"/>
    <col min="20" max="20" width="8" style="3" customWidth="1"/>
    <col min="21" max="21" width="8.7265625" style="3" customWidth="1"/>
    <col min="22" max="22" width="10" style="3" customWidth="1"/>
    <col min="23" max="23" width="9.54296875" style="1" customWidth="1"/>
    <col min="24" max="24" width="6.1796875" style="1" customWidth="1"/>
    <col min="25" max="26" width="5.7265625" style="1" customWidth="1"/>
    <col min="27" max="27" width="6.81640625" style="1" customWidth="1"/>
    <col min="28" max="28" width="6.453125" style="1" customWidth="1"/>
    <col min="29" max="29" width="6.7265625" style="1" customWidth="1"/>
    <col min="30" max="30" width="7.26953125" style="1" customWidth="1"/>
    <col min="31" max="42" width="5.7265625" style="1" customWidth="1"/>
    <col min="43" max="16384" width="9.1796875" style="1"/>
  </cols>
  <sheetData>
    <row r="1" spans="2:55">
      <c r="B1" s="80" t="s">
        <v>279</v>
      </c>
    </row>
    <row r="2" spans="2:55">
      <c r="B2" s="80" t="s">
        <v>280</v>
      </c>
    </row>
    <row r="3" spans="2:55">
      <c r="B3" s="80" t="s">
        <v>591</v>
      </c>
    </row>
    <row r="4" spans="2:55">
      <c r="B4" s="80" t="s">
        <v>592</v>
      </c>
    </row>
    <row r="6" spans="2:55" ht="26.25" customHeight="1">
      <c r="B6" s="151" t="s">
        <v>197</v>
      </c>
      <c r="C6" s="152"/>
      <c r="D6" s="152"/>
      <c r="E6" s="152"/>
      <c r="F6" s="152"/>
      <c r="G6" s="152"/>
      <c r="H6" s="152"/>
      <c r="I6" s="152"/>
      <c r="J6" s="152"/>
      <c r="K6" s="153"/>
    </row>
    <row r="7" spans="2:55" ht="26.25" customHeight="1">
      <c r="B7" s="151" t="s">
        <v>115</v>
      </c>
      <c r="C7" s="152"/>
      <c r="D7" s="152"/>
      <c r="E7" s="152"/>
      <c r="F7" s="152"/>
      <c r="G7" s="152"/>
      <c r="H7" s="152"/>
      <c r="I7" s="152"/>
      <c r="J7" s="152"/>
      <c r="K7" s="153"/>
    </row>
    <row r="8" spans="2:55" s="3" customFormat="1" ht="46.5">
      <c r="B8" s="19" t="s">
        <v>135</v>
      </c>
      <c r="C8" s="24" t="s">
        <v>45</v>
      </c>
      <c r="D8" s="24" t="s">
        <v>120</v>
      </c>
      <c r="E8" s="24" t="s">
        <v>121</v>
      </c>
      <c r="F8" s="24" t="s">
        <v>247</v>
      </c>
      <c r="G8" s="24" t="s">
        <v>243</v>
      </c>
      <c r="H8" s="24" t="s">
        <v>129</v>
      </c>
      <c r="I8" s="24" t="s">
        <v>66</v>
      </c>
      <c r="J8" s="47" t="s">
        <v>169</v>
      </c>
      <c r="K8" s="25" t="s">
        <v>171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249</v>
      </c>
      <c r="G9" s="26" t="s">
        <v>73</v>
      </c>
      <c r="H9" s="26" t="s">
        <v>241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57</v>
      </c>
      <c r="C11" s="83"/>
      <c r="D11" s="83"/>
      <c r="E11" s="91"/>
      <c r="F11" s="82">
        <v>2681274.85</v>
      </c>
      <c r="G11" s="82"/>
      <c r="H11" s="82">
        <v>9516.58</v>
      </c>
      <c r="I11" s="109"/>
      <c r="J11" s="109"/>
      <c r="K11" s="109">
        <v>1.55E-2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231</v>
      </c>
      <c r="C12" s="86"/>
      <c r="D12" s="86"/>
      <c r="E12" s="92"/>
      <c r="F12" s="89"/>
      <c r="G12" s="89"/>
      <c r="H12" s="89"/>
      <c r="I12" s="110"/>
      <c r="J12" s="110"/>
      <c r="K12" s="110"/>
    </row>
    <row r="13" spans="2:55" customFormat="1" ht="15.5">
      <c r="B13" s="56" t="s">
        <v>221</v>
      </c>
      <c r="C13" s="86"/>
      <c r="D13" s="86"/>
      <c r="E13" s="92"/>
      <c r="F13" s="89"/>
      <c r="G13" s="89"/>
      <c r="H13" s="89"/>
      <c r="I13" s="110"/>
      <c r="J13" s="110"/>
      <c r="K13" s="110"/>
    </row>
    <row r="14" spans="2:55" customFormat="1" ht="15.5">
      <c r="B14" s="59" t="s">
        <v>274</v>
      </c>
      <c r="C14" s="88"/>
      <c r="D14" s="88"/>
      <c r="E14" s="95"/>
      <c r="F14" s="118"/>
      <c r="G14" s="118"/>
      <c r="H14" s="118"/>
      <c r="I14" s="113"/>
      <c r="J14" s="113"/>
      <c r="K14" s="113"/>
    </row>
    <row r="15" spans="2:55" customFormat="1" ht="15.5">
      <c r="B15" s="56" t="s">
        <v>226</v>
      </c>
      <c r="C15" s="86"/>
      <c r="D15" s="86"/>
      <c r="E15" s="92"/>
      <c r="F15" s="89"/>
      <c r="G15" s="89"/>
      <c r="H15" s="89"/>
      <c r="I15" s="110"/>
      <c r="J15" s="110"/>
      <c r="K15" s="110"/>
    </row>
    <row r="16" spans="2:55" customFormat="1" ht="15.5">
      <c r="B16" s="59" t="s">
        <v>274</v>
      </c>
      <c r="C16" s="88"/>
      <c r="D16" s="88"/>
      <c r="E16" s="95"/>
      <c r="F16" s="118"/>
      <c r="G16" s="118"/>
      <c r="H16" s="118"/>
      <c r="I16" s="113"/>
      <c r="J16" s="113"/>
      <c r="K16" s="113"/>
    </row>
    <row r="17" spans="2:11" customFormat="1" ht="15.5">
      <c r="B17" s="56" t="s">
        <v>227</v>
      </c>
      <c r="C17" s="86"/>
      <c r="D17" s="86"/>
      <c r="E17" s="92"/>
      <c r="F17" s="89"/>
      <c r="G17" s="89"/>
      <c r="H17" s="89"/>
      <c r="I17" s="110"/>
      <c r="J17" s="110"/>
      <c r="K17" s="110"/>
    </row>
    <row r="18" spans="2:11" customFormat="1" ht="15.5">
      <c r="B18" s="59" t="s">
        <v>274</v>
      </c>
      <c r="C18" s="88"/>
      <c r="D18" s="88"/>
      <c r="E18" s="95"/>
      <c r="F18" s="118"/>
      <c r="G18" s="118"/>
      <c r="H18" s="118"/>
      <c r="I18" s="113"/>
      <c r="J18" s="113"/>
      <c r="K18" s="113"/>
    </row>
    <row r="19" spans="2:11" customFormat="1" ht="15.5">
      <c r="B19" s="56" t="s">
        <v>228</v>
      </c>
      <c r="C19" s="86"/>
      <c r="D19" s="86"/>
      <c r="E19" s="92"/>
      <c r="F19" s="89"/>
      <c r="G19" s="89"/>
      <c r="H19" s="89"/>
      <c r="I19" s="110"/>
      <c r="J19" s="110"/>
      <c r="K19" s="110"/>
    </row>
    <row r="20" spans="2:11" customFormat="1" ht="15.5">
      <c r="B20" s="59" t="s">
        <v>274</v>
      </c>
      <c r="C20" s="88"/>
      <c r="D20" s="88"/>
      <c r="E20" s="95"/>
      <c r="F20" s="118"/>
      <c r="G20" s="118"/>
      <c r="H20" s="118"/>
      <c r="I20" s="113"/>
      <c r="J20" s="113"/>
      <c r="K20" s="113"/>
    </row>
    <row r="21" spans="2:11" customFormat="1" ht="15.5">
      <c r="B21" s="56" t="s">
        <v>230</v>
      </c>
      <c r="C21" s="86"/>
      <c r="D21" s="86"/>
      <c r="E21" s="92"/>
      <c r="F21" s="89">
        <v>2681274.85</v>
      </c>
      <c r="G21" s="89"/>
      <c r="H21" s="89">
        <v>9516.58</v>
      </c>
      <c r="I21" s="110"/>
      <c r="J21" s="110"/>
      <c r="K21" s="110">
        <v>1.55E-2</v>
      </c>
    </row>
    <row r="22" spans="2:11" customFormat="1" ht="16.5" customHeight="1">
      <c r="B22" s="56" t="s">
        <v>221</v>
      </c>
      <c r="C22" s="86"/>
      <c r="D22" s="86"/>
      <c r="E22" s="92"/>
      <c r="F22" s="89"/>
      <c r="G22" s="89"/>
      <c r="H22" s="89"/>
      <c r="I22" s="110"/>
      <c r="J22" s="110"/>
      <c r="K22" s="110"/>
    </row>
    <row r="23" spans="2:11" customFormat="1" ht="16.5" customHeight="1">
      <c r="B23" s="59" t="s">
        <v>274</v>
      </c>
      <c r="C23" s="88"/>
      <c r="D23" s="88"/>
      <c r="E23" s="95"/>
      <c r="F23" s="118"/>
      <c r="G23" s="118"/>
      <c r="H23" s="118"/>
      <c r="I23" s="113"/>
      <c r="J23" s="113"/>
      <c r="K23" s="113"/>
    </row>
    <row r="24" spans="2:11" customFormat="1" ht="16.5" customHeight="1">
      <c r="B24" s="56" t="s">
        <v>226</v>
      </c>
      <c r="C24" s="86"/>
      <c r="D24" s="86"/>
      <c r="E24" s="92"/>
      <c r="F24" s="89">
        <v>2072018.97</v>
      </c>
      <c r="G24" s="89"/>
      <c r="H24" s="89">
        <v>7352.02</v>
      </c>
      <c r="I24" s="110"/>
      <c r="J24" s="110"/>
      <c r="K24" s="110">
        <v>1.2E-2</v>
      </c>
    </row>
    <row r="25" spans="2:11" customFormat="1" ht="15.5">
      <c r="B25" s="59" t="s">
        <v>274</v>
      </c>
      <c r="C25" s="88"/>
      <c r="D25" s="88"/>
      <c r="E25" s="95"/>
      <c r="F25" s="118"/>
      <c r="G25" s="118"/>
      <c r="H25" s="118"/>
      <c r="I25" s="113"/>
      <c r="J25" s="113"/>
      <c r="K25" s="113"/>
    </row>
    <row r="26" spans="2:11" customFormat="1" ht="15.5">
      <c r="B26" s="59" t="s">
        <v>576</v>
      </c>
      <c r="C26" s="88">
        <v>6200471</v>
      </c>
      <c r="D26" s="88" t="s">
        <v>163</v>
      </c>
      <c r="E26" s="93">
        <v>43117</v>
      </c>
      <c r="F26" s="118">
        <v>4097.97</v>
      </c>
      <c r="G26" s="118">
        <v>132204.42000000001</v>
      </c>
      <c r="H26" s="118">
        <v>5417.7</v>
      </c>
      <c r="I26" s="113">
        <v>0</v>
      </c>
      <c r="J26" s="113">
        <v>0.56930000000000003</v>
      </c>
      <c r="K26" s="113">
        <v>8.8000000000000005E-3</v>
      </c>
    </row>
    <row r="27" spans="2:11" customFormat="1" ht="15.5">
      <c r="B27" s="59" t="s">
        <v>577</v>
      </c>
      <c r="C27" s="88">
        <v>10044857</v>
      </c>
      <c r="D27" s="88" t="s">
        <v>163</v>
      </c>
      <c r="E27" s="93">
        <v>42912</v>
      </c>
      <c r="F27" s="118">
        <v>2067921</v>
      </c>
      <c r="G27" s="118">
        <v>93.574299999999994</v>
      </c>
      <c r="H27" s="118">
        <v>1934.32</v>
      </c>
      <c r="I27" s="113">
        <v>0</v>
      </c>
      <c r="J27" s="113">
        <v>0.20329999999999998</v>
      </c>
      <c r="K27" s="113">
        <v>3.2000000000000002E-3</v>
      </c>
    </row>
    <row r="28" spans="2:11" customFormat="1" ht="15.5">
      <c r="B28" s="56" t="s">
        <v>227</v>
      </c>
      <c r="C28" s="86"/>
      <c r="D28" s="86"/>
      <c r="E28" s="92"/>
      <c r="F28" s="89"/>
      <c r="G28" s="89"/>
      <c r="H28" s="89"/>
      <c r="I28" s="110"/>
      <c r="J28" s="110"/>
      <c r="K28" s="110"/>
    </row>
    <row r="29" spans="2:11" customFormat="1" ht="15.5">
      <c r="B29" s="59" t="s">
        <v>274</v>
      </c>
      <c r="C29" s="88"/>
      <c r="D29" s="88"/>
      <c r="E29" s="95"/>
      <c r="F29" s="118"/>
      <c r="G29" s="118"/>
      <c r="H29" s="118"/>
      <c r="I29" s="113"/>
      <c r="J29" s="113"/>
      <c r="K29" s="113"/>
    </row>
    <row r="30" spans="2:11" customFormat="1" ht="15.5">
      <c r="B30" s="56" t="s">
        <v>228</v>
      </c>
      <c r="C30" s="86"/>
      <c r="D30" s="86"/>
      <c r="E30" s="92"/>
      <c r="F30" s="89">
        <v>609255.88</v>
      </c>
      <c r="G30" s="89"/>
      <c r="H30" s="89">
        <v>2164.56</v>
      </c>
      <c r="I30" s="110"/>
      <c r="J30" s="110"/>
      <c r="K30" s="110">
        <v>3.4999999999999996E-3</v>
      </c>
    </row>
    <row r="31" spans="2:11" customFormat="1" ht="15.5">
      <c r="B31" s="59" t="s">
        <v>274</v>
      </c>
      <c r="C31" s="88"/>
      <c r="D31" s="88"/>
      <c r="E31" s="95"/>
      <c r="F31" s="118"/>
      <c r="G31" s="118"/>
      <c r="H31" s="118"/>
      <c r="I31" s="113"/>
      <c r="J31" s="113"/>
      <c r="K31" s="113"/>
    </row>
    <row r="32" spans="2:11" customFormat="1" ht="15.5">
      <c r="B32" s="117" t="s">
        <v>578</v>
      </c>
      <c r="C32" s="88">
        <v>6200786</v>
      </c>
      <c r="D32" s="88" t="s">
        <v>162</v>
      </c>
      <c r="E32" s="93">
        <v>43349</v>
      </c>
      <c r="F32" s="118">
        <v>609255.88</v>
      </c>
      <c r="G32" s="118">
        <v>10250.39</v>
      </c>
      <c r="H32" s="118">
        <v>2164.56</v>
      </c>
      <c r="I32" s="113">
        <v>0</v>
      </c>
      <c r="J32" s="113">
        <v>0.22750000000000001</v>
      </c>
      <c r="K32" s="113">
        <v>3.4999999999999996E-3</v>
      </c>
    </row>
    <row r="33" spans="1:11" customFormat="1" ht="17.5">
      <c r="A33" s="1"/>
      <c r="B33" s="115" t="s">
        <v>248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 ht="17.5">
      <c r="A34" s="1"/>
      <c r="B34" s="115" t="s">
        <v>131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 ht="17.5">
      <c r="A35" s="1"/>
      <c r="B35" s="115" t="s">
        <v>244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 ht="17.5">
      <c r="A36" s="1"/>
      <c r="B36" s="115" t="s">
        <v>245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 ht="17.5">
      <c r="A37" s="1"/>
      <c r="B37" s="138" t="s">
        <v>255</v>
      </c>
      <c r="C37" s="138"/>
      <c r="D37" s="138"/>
      <c r="E37" s="138"/>
      <c r="F37" s="138"/>
      <c r="G37" s="138"/>
      <c r="H37" s="138"/>
      <c r="I37" s="138"/>
      <c r="J37" s="138"/>
      <c r="K37" s="138"/>
    </row>
    <row r="38" spans="1:11" customFormat="1" ht="12.5"/>
    <row r="39" spans="1:11" customFormat="1" ht="12.5"/>
    <row r="40" spans="1:11" customFormat="1" ht="12.5"/>
    <row r="41" spans="1:11" customFormat="1" ht="12.5"/>
    <row r="42" spans="1:11" customFormat="1" ht="12.5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37:K37"/>
  </mergeCells>
  <phoneticPr fontId="4" type="noConversion"/>
  <dataValidations count="1">
    <dataValidation allowBlank="1" showInputMessage="1" showErrorMessage="1" sqref="A5:XFD11 A43:XFD1048576 A33:A37 B33:K36" xr:uid="{00000000-0002-0000-1000-000000000000}"/>
  </dataValidations>
  <pageMargins left="0" right="0" top="0.5" bottom="0.5" header="0" footer="0.25"/>
  <pageSetup paperSize="9" scale="85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C42" sqref="C42"/>
    </sheetView>
  </sheetViews>
  <sheetFormatPr defaultColWidth="9.1796875" defaultRowHeight="17.5"/>
  <cols>
    <col min="1" max="1" width="6.26953125" style="1" customWidth="1"/>
    <col min="2" max="2" width="65" style="2" bestFit="1" customWidth="1"/>
    <col min="3" max="3" width="9.26953125" style="2" customWidth="1"/>
    <col min="4" max="4" width="8.81640625" style="2" customWidth="1"/>
    <col min="5" max="5" width="5.54296875" style="1" customWidth="1"/>
    <col min="6" max="6" width="11.7265625" style="1" customWidth="1"/>
    <col min="7" max="7" width="8" style="1" customWidth="1"/>
    <col min="8" max="8" width="6.81640625" style="1" bestFit="1" customWidth="1"/>
    <col min="9" max="9" width="9.26953125" style="1" bestFit="1" customWidth="1"/>
    <col min="10" max="12" width="11.1796875" style="1" customWidth="1"/>
    <col min="13" max="13" width="7.54296875" style="1" customWidth="1"/>
    <col min="14" max="14" width="6.7265625" style="1" customWidth="1"/>
    <col min="15" max="15" width="7.7265625" style="1" customWidth="1"/>
    <col min="16" max="16" width="7.1796875" style="1" customWidth="1"/>
    <col min="17" max="17" width="6" style="1" customWidth="1"/>
    <col min="18" max="18" width="7.81640625" style="1" customWidth="1"/>
    <col min="19" max="19" width="8.1796875" style="1" customWidth="1"/>
    <col min="20" max="20" width="6.26953125" style="1" customWidth="1"/>
    <col min="21" max="21" width="8" style="1" customWidth="1"/>
    <col min="22" max="22" width="8.7265625" style="1" customWidth="1"/>
    <col min="23" max="23" width="10" style="1" customWidth="1"/>
    <col min="24" max="24" width="9.54296875" style="1" customWidth="1"/>
    <col min="25" max="25" width="6.1796875" style="1" customWidth="1"/>
    <col min="26" max="27" width="5.7265625" style="1" customWidth="1"/>
    <col min="28" max="28" width="6.81640625" style="1" customWidth="1"/>
    <col min="29" max="29" width="6.453125" style="1" customWidth="1"/>
    <col min="30" max="30" width="6.7265625" style="1" customWidth="1"/>
    <col min="31" max="31" width="7.26953125" style="1" customWidth="1"/>
    <col min="32" max="43" width="5.7265625" style="1" customWidth="1"/>
    <col min="44" max="16384" width="9.1796875" style="1"/>
  </cols>
  <sheetData>
    <row r="1" spans="1:59">
      <c r="B1" s="80" t="s">
        <v>279</v>
      </c>
    </row>
    <row r="2" spans="1:59">
      <c r="B2" s="80" t="s">
        <v>280</v>
      </c>
    </row>
    <row r="3" spans="1:59">
      <c r="B3" s="80" t="s">
        <v>591</v>
      </c>
    </row>
    <row r="4" spans="1:59">
      <c r="B4" s="80" t="s">
        <v>592</v>
      </c>
    </row>
    <row r="6" spans="1:59" ht="26.25" customHeight="1">
      <c r="B6" s="151" t="s">
        <v>197</v>
      </c>
      <c r="C6" s="152"/>
      <c r="D6" s="152"/>
      <c r="E6" s="152"/>
      <c r="F6" s="152"/>
      <c r="G6" s="152"/>
      <c r="H6" s="152"/>
      <c r="I6" s="152"/>
      <c r="J6" s="152"/>
      <c r="K6" s="152"/>
      <c r="L6" s="153"/>
    </row>
    <row r="7" spans="1:59" ht="26.25" customHeight="1">
      <c r="B7" s="151" t="s">
        <v>116</v>
      </c>
      <c r="C7" s="152"/>
      <c r="D7" s="152"/>
      <c r="E7" s="152"/>
      <c r="F7" s="152"/>
      <c r="G7" s="152"/>
      <c r="H7" s="152"/>
      <c r="I7" s="152"/>
      <c r="J7" s="152"/>
      <c r="K7" s="152"/>
      <c r="L7" s="153"/>
    </row>
    <row r="8" spans="1:59" s="3" customFormat="1" ht="46.5">
      <c r="B8" s="19" t="s">
        <v>135</v>
      </c>
      <c r="C8" s="24" t="s">
        <v>45</v>
      </c>
      <c r="D8" s="47" t="s">
        <v>78</v>
      </c>
      <c r="E8" s="24" t="s">
        <v>120</v>
      </c>
      <c r="F8" s="24" t="s">
        <v>121</v>
      </c>
      <c r="G8" s="24" t="s">
        <v>247</v>
      </c>
      <c r="H8" s="24" t="s">
        <v>243</v>
      </c>
      <c r="I8" s="24" t="s">
        <v>129</v>
      </c>
      <c r="J8" s="24" t="s">
        <v>66</v>
      </c>
      <c r="K8" s="47" t="s">
        <v>169</v>
      </c>
      <c r="L8" s="25" t="s">
        <v>171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249</v>
      </c>
      <c r="H9" s="15" t="s">
        <v>73</v>
      </c>
      <c r="I9" s="15" t="s">
        <v>241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49</v>
      </c>
      <c r="C11" s="83"/>
      <c r="D11" s="83"/>
      <c r="E11" s="83"/>
      <c r="F11" s="91"/>
      <c r="G11" s="82"/>
      <c r="H11" s="82"/>
      <c r="I11" s="82"/>
      <c r="J11" s="109"/>
      <c r="K11" s="109"/>
      <c r="L11" s="109"/>
      <c r="M11" s="1"/>
      <c r="N11" s="1"/>
      <c r="O11" s="1"/>
      <c r="P11" s="1"/>
      <c r="BG11" s="1"/>
    </row>
    <row r="12" spans="1:59" customFormat="1" ht="21" customHeight="1">
      <c r="B12" s="58" t="s">
        <v>552</v>
      </c>
      <c r="C12" s="86"/>
      <c r="D12" s="86"/>
      <c r="E12" s="86"/>
      <c r="F12" s="92"/>
      <c r="G12" s="89"/>
      <c r="H12" s="89"/>
      <c r="I12" s="89"/>
      <c r="J12" s="110"/>
      <c r="K12" s="110"/>
      <c r="L12" s="110"/>
    </row>
    <row r="13" spans="1:59" customFormat="1" ht="15.5">
      <c r="B13" s="64" t="s">
        <v>274</v>
      </c>
      <c r="C13" s="88"/>
      <c r="D13" s="88"/>
      <c r="E13" s="88"/>
      <c r="F13" s="95"/>
      <c r="G13" s="118"/>
      <c r="H13" s="118"/>
      <c r="I13" s="118"/>
      <c r="J13" s="113"/>
      <c r="K13" s="113"/>
      <c r="L13" s="113"/>
    </row>
    <row r="14" spans="1:59" customFormat="1" ht="15.5">
      <c r="B14" s="58" t="s">
        <v>232</v>
      </c>
      <c r="C14" s="86"/>
      <c r="D14" s="86"/>
      <c r="E14" s="86"/>
      <c r="F14" s="92"/>
      <c r="G14" s="89"/>
      <c r="H14" s="89"/>
      <c r="I14" s="89"/>
      <c r="J14" s="110"/>
      <c r="K14" s="110"/>
      <c r="L14" s="110"/>
    </row>
    <row r="15" spans="1:59" customFormat="1" ht="15.5">
      <c r="B15" s="120" t="s">
        <v>274</v>
      </c>
      <c r="C15" s="88"/>
      <c r="D15" s="88"/>
      <c r="E15" s="88"/>
      <c r="F15" s="95"/>
      <c r="G15" s="118"/>
      <c r="H15" s="118"/>
      <c r="I15" s="118"/>
      <c r="J15" s="113"/>
      <c r="K15" s="113"/>
      <c r="L15" s="113"/>
    </row>
    <row r="16" spans="1:59" customFormat="1">
      <c r="A16" s="1"/>
      <c r="B16" s="115" t="s">
        <v>248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5" t="s">
        <v>131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5" t="s">
        <v>244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5" t="s">
        <v>245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8" t="s">
        <v>255</v>
      </c>
      <c r="C20" s="138"/>
      <c r="D20" s="138"/>
      <c r="E20" s="138"/>
      <c r="F20" s="138"/>
      <c r="G20" s="138"/>
      <c r="H20" s="138"/>
      <c r="I20" s="138"/>
      <c r="J20" s="138"/>
      <c r="K20" s="138"/>
      <c r="L20" s="138"/>
    </row>
    <row r="21" spans="1:12" customFormat="1" ht="12.5"/>
    <row r="22" spans="1:12" customFormat="1" ht="12.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topLeftCell="A16" workbookViewId="0">
      <selection activeCell="C42" sqref="C42"/>
    </sheetView>
  </sheetViews>
  <sheetFormatPr defaultColWidth="9.1796875" defaultRowHeight="17.5"/>
  <cols>
    <col min="1" max="1" width="6.26953125" style="1" customWidth="1"/>
    <col min="2" max="2" width="65" style="2" bestFit="1" customWidth="1"/>
    <col min="3" max="3" width="9.26953125" style="2" customWidth="1"/>
    <col min="4" max="4" width="8.81640625" style="2" customWidth="1"/>
    <col min="5" max="5" width="5.54296875" style="1" customWidth="1"/>
    <col min="6" max="6" width="11.7265625" style="1" customWidth="1"/>
    <col min="7" max="7" width="8.453125" style="1" customWidth="1"/>
    <col min="8" max="8" width="6.81640625" style="1" customWidth="1"/>
    <col min="9" max="9" width="9.26953125" style="1" bestFit="1" customWidth="1"/>
    <col min="10" max="12" width="11.1796875" style="1" customWidth="1"/>
    <col min="13" max="13" width="7.54296875" style="1" customWidth="1"/>
    <col min="14" max="14" width="6.7265625" style="1" customWidth="1"/>
    <col min="15" max="15" width="7.7265625" style="1" customWidth="1"/>
    <col min="16" max="16" width="7.1796875" style="1" customWidth="1"/>
    <col min="17" max="17" width="6" style="1" customWidth="1"/>
    <col min="18" max="18" width="7.81640625" style="1" customWidth="1"/>
    <col min="19" max="19" width="8.1796875" style="1" customWidth="1"/>
    <col min="20" max="20" width="6.26953125" style="1" customWidth="1"/>
    <col min="21" max="21" width="8" style="1" customWidth="1"/>
    <col min="22" max="22" width="8.7265625" style="1" customWidth="1"/>
    <col min="23" max="23" width="10" style="1" customWidth="1"/>
    <col min="24" max="24" width="9.54296875" style="1" customWidth="1"/>
    <col min="25" max="25" width="6.1796875" style="1" customWidth="1"/>
    <col min="26" max="27" width="5.7265625" style="1" customWidth="1"/>
    <col min="28" max="28" width="6.81640625" style="1" customWidth="1"/>
    <col min="29" max="29" width="6.453125" style="1" customWidth="1"/>
    <col min="30" max="30" width="6.7265625" style="1" customWidth="1"/>
    <col min="31" max="31" width="7.26953125" style="1" customWidth="1"/>
    <col min="32" max="43" width="5.7265625" style="1" customWidth="1"/>
    <col min="44" max="16384" width="9.1796875" style="1"/>
  </cols>
  <sheetData>
    <row r="1" spans="2:52">
      <c r="B1" s="80" t="s">
        <v>279</v>
      </c>
    </row>
    <row r="2" spans="2:52">
      <c r="B2" s="80" t="s">
        <v>280</v>
      </c>
    </row>
    <row r="3" spans="2:52">
      <c r="B3" s="80" t="s">
        <v>591</v>
      </c>
    </row>
    <row r="4" spans="2:52">
      <c r="B4" s="80" t="s">
        <v>592</v>
      </c>
    </row>
    <row r="6" spans="2:52" ht="26.25" customHeight="1">
      <c r="B6" s="151" t="s">
        <v>197</v>
      </c>
      <c r="C6" s="152"/>
      <c r="D6" s="152"/>
      <c r="E6" s="152"/>
      <c r="F6" s="152"/>
      <c r="G6" s="152"/>
      <c r="H6" s="152"/>
      <c r="I6" s="152"/>
      <c r="J6" s="152"/>
      <c r="K6" s="152"/>
      <c r="L6" s="153"/>
    </row>
    <row r="7" spans="2:52" ht="26.25" customHeight="1">
      <c r="B7" s="151" t="s">
        <v>117</v>
      </c>
      <c r="C7" s="152"/>
      <c r="D7" s="152"/>
      <c r="E7" s="152"/>
      <c r="F7" s="152"/>
      <c r="G7" s="152"/>
      <c r="H7" s="152"/>
      <c r="I7" s="152"/>
      <c r="J7" s="152"/>
      <c r="K7" s="152"/>
      <c r="L7" s="153"/>
    </row>
    <row r="8" spans="2:52" s="3" customFormat="1" ht="46.5">
      <c r="B8" s="19" t="s">
        <v>135</v>
      </c>
      <c r="C8" s="24" t="s">
        <v>45</v>
      </c>
      <c r="D8" s="47" t="s">
        <v>78</v>
      </c>
      <c r="E8" s="24" t="s">
        <v>120</v>
      </c>
      <c r="F8" s="24" t="s">
        <v>121</v>
      </c>
      <c r="G8" s="24" t="s">
        <v>247</v>
      </c>
      <c r="H8" s="24" t="s">
        <v>243</v>
      </c>
      <c r="I8" s="24" t="s">
        <v>129</v>
      </c>
      <c r="J8" s="24" t="s">
        <v>66</v>
      </c>
      <c r="K8" s="47" t="s">
        <v>169</v>
      </c>
      <c r="L8" s="25" t="s">
        <v>171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249</v>
      </c>
      <c r="H9" s="15" t="s">
        <v>73</v>
      </c>
      <c r="I9" s="15" t="s">
        <v>241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51</v>
      </c>
      <c r="C11" s="83"/>
      <c r="D11" s="83"/>
      <c r="E11" s="83"/>
      <c r="F11" s="91"/>
      <c r="G11" s="82"/>
      <c r="H11" s="82"/>
      <c r="I11" s="82"/>
      <c r="J11" s="109"/>
      <c r="K11" s="109"/>
      <c r="L11" s="109"/>
      <c r="AZ11" s="1"/>
    </row>
    <row r="12" spans="2:52" customFormat="1" ht="19.5" customHeight="1">
      <c r="B12" s="58" t="s">
        <v>234</v>
      </c>
      <c r="C12" s="86"/>
      <c r="D12" s="86"/>
      <c r="E12" s="86"/>
      <c r="F12" s="92"/>
      <c r="G12" s="89"/>
      <c r="H12" s="89"/>
      <c r="I12" s="89"/>
      <c r="J12" s="110"/>
      <c r="K12" s="110"/>
      <c r="L12" s="110"/>
    </row>
    <row r="13" spans="2:52" customFormat="1" ht="15.5">
      <c r="B13" s="58" t="s">
        <v>218</v>
      </c>
      <c r="C13" s="86"/>
      <c r="D13" s="86"/>
      <c r="E13" s="86"/>
      <c r="F13" s="92"/>
      <c r="G13" s="89"/>
      <c r="H13" s="89"/>
      <c r="I13" s="89"/>
      <c r="J13" s="110"/>
      <c r="K13" s="110"/>
      <c r="L13" s="110"/>
    </row>
    <row r="14" spans="2:52" customFormat="1" ht="15.5">
      <c r="B14" s="66" t="s">
        <v>274</v>
      </c>
      <c r="C14" s="88"/>
      <c r="D14" s="88"/>
      <c r="E14" s="88"/>
      <c r="F14" s="95"/>
      <c r="G14" s="118"/>
      <c r="H14" s="118"/>
      <c r="I14" s="118"/>
      <c r="J14" s="113"/>
      <c r="K14" s="113"/>
      <c r="L14" s="113"/>
    </row>
    <row r="15" spans="2:52" customFormat="1" ht="15.5">
      <c r="B15" s="58" t="s">
        <v>579</v>
      </c>
      <c r="C15" s="86"/>
      <c r="D15" s="86"/>
      <c r="E15" s="86"/>
      <c r="F15" s="92"/>
      <c r="G15" s="89"/>
      <c r="H15" s="89"/>
      <c r="I15" s="89"/>
      <c r="J15" s="110"/>
      <c r="K15" s="110"/>
      <c r="L15" s="110"/>
    </row>
    <row r="16" spans="2:52" customFormat="1" ht="15.5">
      <c r="B16" s="66" t="s">
        <v>274</v>
      </c>
      <c r="C16" s="88"/>
      <c r="D16" s="88"/>
      <c r="E16" s="88"/>
      <c r="F16" s="95"/>
      <c r="G16" s="118"/>
      <c r="H16" s="118"/>
      <c r="I16" s="118"/>
      <c r="J16" s="113"/>
      <c r="K16" s="113"/>
      <c r="L16" s="113"/>
    </row>
    <row r="17" spans="2:12" customFormat="1" ht="15.5">
      <c r="B17" s="58" t="s">
        <v>222</v>
      </c>
      <c r="C17" s="86"/>
      <c r="D17" s="86"/>
      <c r="E17" s="86"/>
      <c r="F17" s="92"/>
      <c r="G17" s="89"/>
      <c r="H17" s="89"/>
      <c r="I17" s="89"/>
      <c r="J17" s="110"/>
      <c r="K17" s="110"/>
      <c r="L17" s="110"/>
    </row>
    <row r="18" spans="2:12" customFormat="1" ht="15.5">
      <c r="B18" s="66" t="s">
        <v>274</v>
      </c>
      <c r="C18" s="88"/>
      <c r="D18" s="88"/>
      <c r="E18" s="88"/>
      <c r="F18" s="95"/>
      <c r="G18" s="118"/>
      <c r="H18" s="118"/>
      <c r="I18" s="118"/>
      <c r="J18" s="113"/>
      <c r="K18" s="113"/>
      <c r="L18" s="113"/>
    </row>
    <row r="19" spans="2:12" customFormat="1" ht="15.5">
      <c r="B19" s="58" t="s">
        <v>219</v>
      </c>
      <c r="C19" s="86"/>
      <c r="D19" s="86"/>
      <c r="E19" s="86"/>
      <c r="F19" s="92"/>
      <c r="G19" s="89"/>
      <c r="H19" s="89"/>
      <c r="I19" s="89"/>
      <c r="J19" s="110"/>
      <c r="K19" s="110"/>
      <c r="L19" s="110"/>
    </row>
    <row r="20" spans="2:12" customFormat="1" ht="15.5">
      <c r="B20" s="66" t="s">
        <v>274</v>
      </c>
      <c r="C20" s="88"/>
      <c r="D20" s="88"/>
      <c r="E20" s="88"/>
      <c r="F20" s="95"/>
      <c r="G20" s="118"/>
      <c r="H20" s="118"/>
      <c r="I20" s="118"/>
      <c r="J20" s="113"/>
      <c r="K20" s="113"/>
      <c r="L20" s="113"/>
    </row>
    <row r="21" spans="2:12" customFormat="1" ht="15.5">
      <c r="B21" s="58" t="s">
        <v>70</v>
      </c>
      <c r="C21" s="86"/>
      <c r="D21" s="86"/>
      <c r="E21" s="86"/>
      <c r="F21" s="92"/>
      <c r="G21" s="89"/>
      <c r="H21" s="89"/>
      <c r="I21" s="89"/>
      <c r="J21" s="110"/>
      <c r="K21" s="110"/>
      <c r="L21" s="110"/>
    </row>
    <row r="22" spans="2:12" customFormat="1" ht="15.5">
      <c r="B22" s="66" t="s">
        <v>274</v>
      </c>
      <c r="C22" s="88"/>
      <c r="D22" s="88"/>
      <c r="E22" s="88"/>
      <c r="F22" s="95"/>
      <c r="G22" s="118"/>
      <c r="H22" s="118"/>
      <c r="I22" s="118"/>
      <c r="J22" s="113"/>
      <c r="K22" s="113"/>
      <c r="L22" s="113"/>
    </row>
    <row r="23" spans="2:12" customFormat="1" ht="15.5">
      <c r="B23" s="58" t="s">
        <v>233</v>
      </c>
      <c r="C23" s="86"/>
      <c r="D23" s="86"/>
      <c r="E23" s="86"/>
      <c r="F23" s="92"/>
      <c r="G23" s="89"/>
      <c r="H23" s="89"/>
      <c r="I23" s="89"/>
      <c r="J23" s="110"/>
      <c r="K23" s="110"/>
      <c r="L23" s="110"/>
    </row>
    <row r="24" spans="2:12" customFormat="1" ht="15.5">
      <c r="B24" s="58" t="s">
        <v>218</v>
      </c>
      <c r="C24" s="86"/>
      <c r="D24" s="86"/>
      <c r="E24" s="86"/>
      <c r="F24" s="92"/>
      <c r="G24" s="89"/>
      <c r="H24" s="89"/>
      <c r="I24" s="89"/>
      <c r="J24" s="110"/>
      <c r="K24" s="110"/>
      <c r="L24" s="110"/>
    </row>
    <row r="25" spans="2:12" customFormat="1" ht="15.5">
      <c r="B25" s="66" t="s">
        <v>274</v>
      </c>
      <c r="C25" s="88"/>
      <c r="D25" s="88"/>
      <c r="E25" s="88"/>
      <c r="F25" s="95"/>
      <c r="G25" s="118"/>
      <c r="H25" s="118"/>
      <c r="I25" s="118"/>
      <c r="J25" s="113"/>
      <c r="K25" s="113"/>
      <c r="L25" s="113"/>
    </row>
    <row r="26" spans="2:12" customFormat="1" ht="15.5">
      <c r="B26" s="58" t="s">
        <v>223</v>
      </c>
      <c r="C26" s="86"/>
      <c r="D26" s="86"/>
      <c r="E26" s="86"/>
      <c r="F26" s="92"/>
      <c r="G26" s="89"/>
      <c r="H26" s="89"/>
      <c r="I26" s="89"/>
      <c r="J26" s="110"/>
      <c r="K26" s="110"/>
      <c r="L26" s="110"/>
    </row>
    <row r="27" spans="2:12" customFormat="1" ht="15.5">
      <c r="B27" s="66" t="s">
        <v>274</v>
      </c>
      <c r="C27" s="88"/>
      <c r="D27" s="88"/>
      <c r="E27" s="88"/>
      <c r="F27" s="95"/>
      <c r="G27" s="118"/>
      <c r="H27" s="118"/>
      <c r="I27" s="118"/>
      <c r="J27" s="113"/>
      <c r="K27" s="113"/>
      <c r="L27" s="113"/>
    </row>
    <row r="28" spans="2:12" customFormat="1" ht="15.5">
      <c r="B28" s="58" t="s">
        <v>219</v>
      </c>
      <c r="C28" s="86"/>
      <c r="D28" s="86"/>
      <c r="E28" s="86"/>
      <c r="F28" s="92"/>
      <c r="G28" s="89"/>
      <c r="H28" s="89"/>
      <c r="I28" s="89"/>
      <c r="J28" s="110"/>
      <c r="K28" s="110"/>
      <c r="L28" s="110"/>
    </row>
    <row r="29" spans="2:12" customFormat="1" ht="15.5">
      <c r="B29" s="66" t="s">
        <v>274</v>
      </c>
      <c r="C29" s="88"/>
      <c r="D29" s="88"/>
      <c r="E29" s="88"/>
      <c r="F29" s="95"/>
      <c r="G29" s="118"/>
      <c r="H29" s="118"/>
      <c r="I29" s="118"/>
      <c r="J29" s="113"/>
      <c r="K29" s="113"/>
      <c r="L29" s="113"/>
    </row>
    <row r="30" spans="2:12" customFormat="1" ht="15.5">
      <c r="B30" s="58" t="s">
        <v>220</v>
      </c>
      <c r="C30" s="86"/>
      <c r="D30" s="86"/>
      <c r="E30" s="86"/>
      <c r="F30" s="92"/>
      <c r="G30" s="89"/>
      <c r="H30" s="89"/>
      <c r="I30" s="89"/>
      <c r="J30" s="110"/>
      <c r="K30" s="110"/>
      <c r="L30" s="110"/>
    </row>
    <row r="31" spans="2:12" customFormat="1" ht="15.5">
      <c r="B31" s="66" t="s">
        <v>274</v>
      </c>
      <c r="C31" s="88"/>
      <c r="D31" s="88"/>
      <c r="E31" s="88"/>
      <c r="F31" s="95"/>
      <c r="G31" s="118"/>
      <c r="H31" s="118"/>
      <c r="I31" s="118"/>
      <c r="J31" s="113"/>
      <c r="K31" s="113"/>
      <c r="L31" s="113"/>
    </row>
    <row r="32" spans="2:12" customFormat="1" ht="15.5">
      <c r="B32" s="58" t="s">
        <v>70</v>
      </c>
      <c r="C32" s="86"/>
      <c r="D32" s="86"/>
      <c r="E32" s="86"/>
      <c r="F32" s="92"/>
      <c r="G32" s="89"/>
      <c r="H32" s="89"/>
      <c r="I32" s="89"/>
      <c r="J32" s="110"/>
      <c r="K32" s="110"/>
      <c r="L32" s="110"/>
    </row>
    <row r="33" spans="1:12" customFormat="1" ht="15.5">
      <c r="B33" s="122" t="s">
        <v>274</v>
      </c>
      <c r="C33" s="88"/>
      <c r="D33" s="88"/>
      <c r="E33" s="88"/>
      <c r="F33" s="95"/>
      <c r="G33" s="118"/>
      <c r="H33" s="118"/>
      <c r="I33" s="118"/>
      <c r="J33" s="113"/>
      <c r="K33" s="113"/>
      <c r="L33" s="113"/>
    </row>
    <row r="34" spans="1:12" customFormat="1">
      <c r="A34" s="1"/>
      <c r="B34" s="115" t="s">
        <v>248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5" t="s">
        <v>131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5" t="s">
        <v>244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5" t="s">
        <v>245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8" t="s">
        <v>255</v>
      </c>
      <c r="C38" s="138"/>
      <c r="D38" s="138"/>
      <c r="E38" s="138"/>
      <c r="F38" s="138"/>
      <c r="G38" s="138"/>
      <c r="H38" s="138"/>
      <c r="I38" s="138"/>
      <c r="J38" s="138"/>
      <c r="K38" s="138"/>
      <c r="L38" s="138"/>
    </row>
    <row r="39" spans="1:12" customFormat="1" ht="12.5"/>
    <row r="40" spans="1:12" customFormat="1" ht="12.5"/>
    <row r="41" spans="1:12" customFormat="1" ht="12.5"/>
    <row r="42" spans="1:12" customFormat="1" ht="12.5"/>
    <row r="43" spans="1:12" customFormat="1" ht="12.5"/>
    <row r="44" spans="1:12" customFormat="1" ht="12.5"/>
    <row r="45" spans="1:12" customFormat="1" ht="12.5"/>
    <row r="46" spans="1:12" customFormat="1" ht="12.5"/>
    <row r="47" spans="1:12" customFormat="1" ht="12.5"/>
    <row r="48" spans="1:12" customFormat="1" ht="12.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7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B42" sqref="B42:K42"/>
    </sheetView>
  </sheetViews>
  <sheetFormatPr defaultColWidth="9.1796875" defaultRowHeight="17.5"/>
  <cols>
    <col min="1" max="1" width="6.26953125" style="1" customWidth="1"/>
    <col min="2" max="2" width="65" style="2" bestFit="1" customWidth="1"/>
    <col min="3" max="3" width="10.7265625" style="2" bestFit="1" customWidth="1"/>
    <col min="4" max="4" width="8.81640625" style="2" customWidth="1"/>
    <col min="5" max="5" width="9.81640625" style="1" bestFit="1" customWidth="1"/>
    <col min="6" max="6" width="11.7265625" style="1" customWidth="1"/>
    <col min="7" max="7" width="18.453125" style="1" bestFit="1" customWidth="1"/>
    <col min="8" max="8" width="7.81640625" style="1" bestFit="1" customWidth="1"/>
    <col min="9" max="9" width="10" style="1" bestFit="1" customWidth="1"/>
    <col min="10" max="11" width="11.1796875" style="1" customWidth="1"/>
    <col min="12" max="12" width="7.54296875" style="1" customWidth="1"/>
    <col min="13" max="13" width="6.7265625" style="1" customWidth="1"/>
    <col min="14" max="14" width="7.7265625" style="1" customWidth="1"/>
    <col min="15" max="15" width="7.1796875" style="1" customWidth="1"/>
    <col min="16" max="16" width="6" style="1" customWidth="1"/>
    <col min="17" max="17" width="7.81640625" style="1" customWidth="1"/>
    <col min="18" max="18" width="8.1796875" style="1" customWidth="1"/>
    <col min="19" max="19" width="6.26953125" style="1" customWidth="1"/>
    <col min="20" max="20" width="8" style="1" customWidth="1"/>
    <col min="21" max="21" width="8.7265625" style="1" customWidth="1"/>
    <col min="22" max="22" width="10" style="1" customWidth="1"/>
    <col min="23" max="23" width="9.54296875" style="1" customWidth="1"/>
    <col min="24" max="24" width="6.1796875" style="1" customWidth="1"/>
    <col min="25" max="26" width="5.7265625" style="1" customWidth="1"/>
    <col min="27" max="27" width="6.81640625" style="1" customWidth="1"/>
    <col min="28" max="28" width="6.453125" style="1" customWidth="1"/>
    <col min="29" max="29" width="6.7265625" style="1" customWidth="1"/>
    <col min="30" max="30" width="7.26953125" style="1" customWidth="1"/>
    <col min="31" max="42" width="5.7265625" style="1" customWidth="1"/>
    <col min="43" max="16384" width="9.1796875" style="1"/>
  </cols>
  <sheetData>
    <row r="1" spans="2:49">
      <c r="B1" s="80" t="s">
        <v>279</v>
      </c>
    </row>
    <row r="2" spans="2:49">
      <c r="B2" s="80" t="s">
        <v>280</v>
      </c>
    </row>
    <row r="3" spans="2:49">
      <c r="B3" s="80" t="s">
        <v>591</v>
      </c>
    </row>
    <row r="4" spans="2:49">
      <c r="B4" s="80" t="s">
        <v>592</v>
      </c>
    </row>
    <row r="6" spans="2:49" ht="26.25" customHeight="1">
      <c r="B6" s="151" t="s">
        <v>197</v>
      </c>
      <c r="C6" s="152"/>
      <c r="D6" s="152"/>
      <c r="E6" s="152"/>
      <c r="F6" s="152"/>
      <c r="G6" s="152"/>
      <c r="H6" s="152"/>
      <c r="I6" s="152"/>
      <c r="J6" s="152"/>
      <c r="K6" s="153"/>
    </row>
    <row r="7" spans="2:49" ht="26.25" customHeight="1">
      <c r="B7" s="151" t="s">
        <v>118</v>
      </c>
      <c r="C7" s="152"/>
      <c r="D7" s="152"/>
      <c r="E7" s="152"/>
      <c r="F7" s="152"/>
      <c r="G7" s="152"/>
      <c r="H7" s="152"/>
      <c r="I7" s="152"/>
      <c r="J7" s="152"/>
      <c r="K7" s="153"/>
    </row>
    <row r="8" spans="2:49" s="3" customFormat="1" ht="46.5">
      <c r="B8" s="19" t="s">
        <v>135</v>
      </c>
      <c r="C8" s="24" t="s">
        <v>45</v>
      </c>
      <c r="D8" s="47" t="s">
        <v>78</v>
      </c>
      <c r="E8" s="24" t="s">
        <v>120</v>
      </c>
      <c r="F8" s="24" t="s">
        <v>121</v>
      </c>
      <c r="G8" s="24" t="s">
        <v>247</v>
      </c>
      <c r="H8" s="24" t="s">
        <v>243</v>
      </c>
      <c r="I8" s="24" t="s">
        <v>129</v>
      </c>
      <c r="J8" s="47" t="s">
        <v>169</v>
      </c>
      <c r="K8" s="25" t="s">
        <v>171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249</v>
      </c>
      <c r="H9" s="15" t="s">
        <v>73</v>
      </c>
      <c r="I9" s="15" t="s">
        <v>241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58</v>
      </c>
      <c r="C11" s="83"/>
      <c r="D11" s="83"/>
      <c r="E11" s="83"/>
      <c r="F11" s="91"/>
      <c r="G11" s="82">
        <v>-24540006</v>
      </c>
      <c r="H11" s="82"/>
      <c r="I11" s="82">
        <v>601.62</v>
      </c>
      <c r="J11" s="109"/>
      <c r="K11" s="109">
        <v>1E-3</v>
      </c>
      <c r="AW11" s="1"/>
    </row>
    <row r="12" spans="2:49" customFormat="1" ht="19.5" customHeight="1">
      <c r="B12" s="58" t="s">
        <v>580</v>
      </c>
      <c r="C12" s="86"/>
      <c r="D12" s="86"/>
      <c r="E12" s="86"/>
      <c r="F12" s="92"/>
      <c r="G12" s="89">
        <v>-24540006</v>
      </c>
      <c r="H12" s="89"/>
      <c r="I12" s="89">
        <v>601.62</v>
      </c>
      <c r="J12" s="110"/>
      <c r="K12" s="110">
        <v>1E-3</v>
      </c>
    </row>
    <row r="13" spans="2:49" customFormat="1" ht="15.5">
      <c r="B13" s="58" t="s">
        <v>218</v>
      </c>
      <c r="C13" s="86"/>
      <c r="D13" s="86"/>
      <c r="E13" s="86"/>
      <c r="F13" s="92"/>
      <c r="G13" s="89"/>
      <c r="H13" s="89"/>
      <c r="I13" s="89"/>
      <c r="J13" s="110"/>
      <c r="K13" s="110"/>
    </row>
    <row r="14" spans="2:49" customFormat="1" ht="15.5">
      <c r="B14" s="66" t="s">
        <v>274</v>
      </c>
      <c r="C14" s="88"/>
      <c r="D14" s="88"/>
      <c r="E14" s="88"/>
      <c r="F14" s="95"/>
      <c r="G14" s="118"/>
      <c r="H14" s="118"/>
      <c r="I14" s="118"/>
      <c r="J14" s="113"/>
      <c r="K14" s="113"/>
    </row>
    <row r="15" spans="2:49" customFormat="1" ht="15.5">
      <c r="B15" s="58" t="s">
        <v>579</v>
      </c>
      <c r="C15" s="86"/>
      <c r="D15" s="86"/>
      <c r="E15" s="86"/>
      <c r="F15" s="92"/>
      <c r="G15" s="89">
        <v>-24540006</v>
      </c>
      <c r="H15" s="89"/>
      <c r="I15" s="89">
        <v>601.62</v>
      </c>
      <c r="J15" s="110"/>
      <c r="K15" s="110">
        <v>1E-3</v>
      </c>
    </row>
    <row r="16" spans="2:49" customFormat="1" ht="15.5">
      <c r="B16" s="66" t="s">
        <v>274</v>
      </c>
      <c r="C16" s="88"/>
      <c r="D16" s="88"/>
      <c r="E16" s="88"/>
      <c r="F16" s="95"/>
      <c r="G16" s="118"/>
      <c r="H16" s="118"/>
      <c r="I16" s="118"/>
      <c r="J16" s="113"/>
      <c r="K16" s="113"/>
    </row>
    <row r="17" spans="2:11" customFormat="1" ht="15.5">
      <c r="B17" s="66" t="s">
        <v>581</v>
      </c>
      <c r="C17" s="88">
        <v>9905407</v>
      </c>
      <c r="D17" s="88" t="s">
        <v>555</v>
      </c>
      <c r="E17" s="88" t="s">
        <v>163</v>
      </c>
      <c r="F17" s="93">
        <v>43999</v>
      </c>
      <c r="G17" s="118">
        <v>-9858000</v>
      </c>
      <c r="H17" s="118">
        <v>1.9238</v>
      </c>
      <c r="I17" s="118">
        <v>-189.65</v>
      </c>
      <c r="J17" s="113">
        <v>-0.31519999999999998</v>
      </c>
      <c r="K17" s="113">
        <v>-2.9999999999999997E-4</v>
      </c>
    </row>
    <row r="18" spans="2:11" customFormat="1" ht="15.5">
      <c r="B18" s="66" t="s">
        <v>582</v>
      </c>
      <c r="C18" s="88">
        <v>9905167</v>
      </c>
      <c r="D18" s="88" t="s">
        <v>555</v>
      </c>
      <c r="E18" s="88" t="s">
        <v>163</v>
      </c>
      <c r="F18" s="93">
        <v>43963</v>
      </c>
      <c r="G18" s="118">
        <v>-2284806</v>
      </c>
      <c r="H18" s="118">
        <v>-3.5928</v>
      </c>
      <c r="I18" s="118">
        <v>82.09</v>
      </c>
      <c r="J18" s="113">
        <v>0.13639999999999999</v>
      </c>
      <c r="K18" s="113">
        <v>1E-4</v>
      </c>
    </row>
    <row r="19" spans="2:11" customFormat="1" ht="15.5">
      <c r="B19" s="66" t="s">
        <v>583</v>
      </c>
      <c r="C19" s="88">
        <v>9905068</v>
      </c>
      <c r="D19" s="88" t="s">
        <v>555</v>
      </c>
      <c r="E19" s="88" t="s">
        <v>163</v>
      </c>
      <c r="F19" s="93">
        <v>43941</v>
      </c>
      <c r="G19" s="118">
        <v>-3940000</v>
      </c>
      <c r="H19" s="118">
        <v>-10.407299999999999</v>
      </c>
      <c r="I19" s="118">
        <v>410.05</v>
      </c>
      <c r="J19" s="113">
        <v>0.68159999999999998</v>
      </c>
      <c r="K19" s="113">
        <v>7.000000000000001E-4</v>
      </c>
    </row>
    <row r="20" spans="2:11" customFormat="1" ht="15.5">
      <c r="B20" s="66" t="s">
        <v>584</v>
      </c>
      <c r="C20" s="88">
        <v>99054058</v>
      </c>
      <c r="D20" s="88" t="s">
        <v>555</v>
      </c>
      <c r="E20" s="88" t="s">
        <v>163</v>
      </c>
      <c r="F20" s="93">
        <v>43999</v>
      </c>
      <c r="G20" s="118">
        <v>-1500000</v>
      </c>
      <c r="H20" s="118">
        <v>-0.60299999999999998</v>
      </c>
      <c r="I20" s="118">
        <v>9.0500000000000007</v>
      </c>
      <c r="J20" s="113">
        <v>1.4999999999999999E-2</v>
      </c>
      <c r="K20" s="113">
        <v>0</v>
      </c>
    </row>
    <row r="21" spans="2:11" customFormat="1" ht="15.5">
      <c r="B21" s="66" t="s">
        <v>585</v>
      </c>
      <c r="C21" s="88">
        <v>9905225</v>
      </c>
      <c r="D21" s="88" t="s">
        <v>555</v>
      </c>
      <c r="E21" s="88" t="s">
        <v>163</v>
      </c>
      <c r="F21" s="93">
        <v>44019</v>
      </c>
      <c r="G21" s="118">
        <v>-6497200</v>
      </c>
      <c r="H21" s="118">
        <v>-3.5712999999999999</v>
      </c>
      <c r="I21" s="118">
        <v>232.04</v>
      </c>
      <c r="J21" s="113">
        <v>0.38569999999999999</v>
      </c>
      <c r="K21" s="113">
        <v>4.0000000000000002E-4</v>
      </c>
    </row>
    <row r="22" spans="2:11" customFormat="1" ht="15.5">
      <c r="B22" s="66" t="s">
        <v>605</v>
      </c>
      <c r="C22" s="88">
        <v>9905027</v>
      </c>
      <c r="D22" s="88" t="s">
        <v>555</v>
      </c>
      <c r="E22" s="88" t="s">
        <v>163</v>
      </c>
      <c r="F22" s="95">
        <v>44018</v>
      </c>
      <c r="G22" s="118">
        <v>-460000</v>
      </c>
      <c r="H22" s="118">
        <v>-12.62</v>
      </c>
      <c r="I22" s="118">
        <v>58.05</v>
      </c>
      <c r="J22" s="113">
        <v>9.6500000000000002E-2</v>
      </c>
      <c r="K22" s="113">
        <v>1E-4</v>
      </c>
    </row>
    <row r="23" spans="2:11" customFormat="1" ht="15.5">
      <c r="B23" s="58" t="s">
        <v>222</v>
      </c>
      <c r="C23" s="86"/>
      <c r="D23" s="86"/>
      <c r="E23" s="86"/>
      <c r="F23" s="92"/>
      <c r="G23" s="89"/>
      <c r="H23" s="89"/>
      <c r="I23" s="89"/>
      <c r="J23" s="110"/>
      <c r="K23" s="110"/>
    </row>
    <row r="24" spans="2:11" customFormat="1" ht="15.5">
      <c r="B24" s="66" t="s">
        <v>274</v>
      </c>
      <c r="C24" s="88"/>
      <c r="D24" s="88"/>
      <c r="E24" s="88"/>
      <c r="F24" s="95"/>
      <c r="G24" s="118"/>
      <c r="H24" s="118"/>
      <c r="I24" s="118"/>
      <c r="J24" s="113"/>
      <c r="K24" s="113"/>
    </row>
    <row r="25" spans="2:11" customFormat="1" ht="15.5">
      <c r="B25" s="58" t="s">
        <v>219</v>
      </c>
      <c r="C25" s="86"/>
      <c r="D25" s="86"/>
      <c r="E25" s="86"/>
      <c r="F25" s="92"/>
      <c r="G25" s="89"/>
      <c r="H25" s="89"/>
      <c r="I25" s="89"/>
      <c r="J25" s="110"/>
      <c r="K25" s="110"/>
    </row>
    <row r="26" spans="2:11" customFormat="1" ht="15.5">
      <c r="B26" s="66" t="s">
        <v>274</v>
      </c>
      <c r="C26" s="88"/>
      <c r="D26" s="88"/>
      <c r="E26" s="88"/>
      <c r="F26" s="95"/>
      <c r="G26" s="118"/>
      <c r="H26" s="118"/>
      <c r="I26" s="118"/>
      <c r="J26" s="113"/>
      <c r="K26" s="113"/>
    </row>
    <row r="27" spans="2:11" customFormat="1" ht="15.5">
      <c r="B27" s="58" t="s">
        <v>70</v>
      </c>
      <c r="C27" s="86"/>
      <c r="D27" s="86"/>
      <c r="E27" s="86"/>
      <c r="F27" s="92"/>
      <c r="G27" s="89"/>
      <c r="H27" s="89"/>
      <c r="I27" s="89"/>
      <c r="J27" s="110"/>
      <c r="K27" s="110"/>
    </row>
    <row r="28" spans="2:11" customFormat="1" ht="15.5">
      <c r="B28" s="66" t="s">
        <v>274</v>
      </c>
      <c r="C28" s="88"/>
      <c r="D28" s="88"/>
      <c r="E28" s="88"/>
      <c r="F28" s="95"/>
      <c r="G28" s="118"/>
      <c r="H28" s="118"/>
      <c r="I28" s="118"/>
      <c r="J28" s="113"/>
      <c r="K28" s="113"/>
    </row>
    <row r="29" spans="2:11" customFormat="1" ht="15.5">
      <c r="B29" s="58" t="s">
        <v>235</v>
      </c>
      <c r="C29" s="86"/>
      <c r="D29" s="86"/>
      <c r="E29" s="86"/>
      <c r="F29" s="92"/>
      <c r="G29" s="89"/>
      <c r="H29" s="89"/>
      <c r="I29" s="89"/>
      <c r="J29" s="110"/>
      <c r="K29" s="110"/>
    </row>
    <row r="30" spans="2:11" customFormat="1" ht="15.5">
      <c r="B30" s="58" t="s">
        <v>218</v>
      </c>
      <c r="C30" s="86"/>
      <c r="D30" s="86"/>
      <c r="E30" s="86"/>
      <c r="F30" s="92"/>
      <c r="G30" s="89"/>
      <c r="H30" s="89"/>
      <c r="I30" s="89"/>
      <c r="J30" s="110"/>
      <c r="K30" s="110"/>
    </row>
    <row r="31" spans="2:11" customFormat="1" ht="15.5">
      <c r="B31" s="66" t="s">
        <v>274</v>
      </c>
      <c r="C31" s="88"/>
      <c r="D31" s="88"/>
      <c r="E31" s="88"/>
      <c r="F31" s="95"/>
      <c r="G31" s="118"/>
      <c r="H31" s="118"/>
      <c r="I31" s="118"/>
      <c r="J31" s="113"/>
      <c r="K31" s="113"/>
    </row>
    <row r="32" spans="2:11" customFormat="1" ht="15.5">
      <c r="B32" s="58" t="s">
        <v>223</v>
      </c>
      <c r="C32" s="86"/>
      <c r="D32" s="86"/>
      <c r="E32" s="86"/>
      <c r="F32" s="92"/>
      <c r="G32" s="89"/>
      <c r="H32" s="89"/>
      <c r="I32" s="89"/>
      <c r="J32" s="110"/>
      <c r="K32" s="110"/>
    </row>
    <row r="33" spans="1:11" customFormat="1" ht="15.5">
      <c r="B33" s="66" t="s">
        <v>274</v>
      </c>
      <c r="C33" s="88"/>
      <c r="D33" s="88"/>
      <c r="E33" s="88"/>
      <c r="F33" s="95"/>
      <c r="G33" s="118"/>
      <c r="H33" s="118"/>
      <c r="I33" s="118"/>
      <c r="J33" s="113"/>
      <c r="K33" s="113"/>
    </row>
    <row r="34" spans="1:11" customFormat="1" ht="15.5">
      <c r="B34" s="58" t="s">
        <v>219</v>
      </c>
      <c r="C34" s="86"/>
      <c r="D34" s="86"/>
      <c r="E34" s="86"/>
      <c r="F34" s="92"/>
      <c r="G34" s="89"/>
      <c r="H34" s="89"/>
      <c r="I34" s="89"/>
      <c r="J34" s="110"/>
      <c r="K34" s="110"/>
    </row>
    <row r="35" spans="1:11" customFormat="1" ht="15.5">
      <c r="B35" s="66" t="s">
        <v>274</v>
      </c>
      <c r="C35" s="88"/>
      <c r="D35" s="88"/>
      <c r="E35" s="88"/>
      <c r="F35" s="95"/>
      <c r="G35" s="118"/>
      <c r="H35" s="118"/>
      <c r="I35" s="118"/>
      <c r="J35" s="113"/>
      <c r="K35" s="113"/>
    </row>
    <row r="36" spans="1:11" customFormat="1" ht="15.5">
      <c r="B36" s="58" t="s">
        <v>70</v>
      </c>
      <c r="C36" s="86"/>
      <c r="D36" s="86"/>
      <c r="E36" s="86"/>
      <c r="F36" s="92"/>
      <c r="G36" s="89"/>
      <c r="H36" s="89"/>
      <c r="I36" s="89"/>
      <c r="J36" s="110"/>
      <c r="K36" s="110"/>
    </row>
    <row r="37" spans="1:11" customFormat="1" ht="15.5">
      <c r="B37" s="122" t="s">
        <v>274</v>
      </c>
      <c r="C37" s="88"/>
      <c r="D37" s="88"/>
      <c r="E37" s="88"/>
      <c r="F37" s="95"/>
      <c r="G37" s="118"/>
      <c r="H37" s="118"/>
      <c r="I37" s="118"/>
      <c r="J37" s="113"/>
      <c r="K37" s="113"/>
    </row>
    <row r="38" spans="1:11" customFormat="1">
      <c r="A38" s="1"/>
      <c r="B38" s="115" t="s">
        <v>248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>
      <c r="A39" s="1"/>
      <c r="B39" s="115" t="s">
        <v>131</v>
      </c>
      <c r="C39" s="1"/>
      <c r="D39" s="1"/>
      <c r="E39" s="1"/>
      <c r="F39" s="1"/>
      <c r="G39" s="1"/>
      <c r="H39" s="1"/>
      <c r="I39" s="1"/>
      <c r="J39" s="1"/>
      <c r="K39" s="1"/>
    </row>
    <row r="40" spans="1:11" customFormat="1">
      <c r="A40" s="1"/>
      <c r="B40" s="115" t="s">
        <v>244</v>
      </c>
      <c r="C40" s="1"/>
      <c r="D40" s="1"/>
      <c r="E40" s="1"/>
      <c r="F40" s="1"/>
      <c r="G40" s="1"/>
      <c r="H40" s="1"/>
      <c r="I40" s="1"/>
      <c r="J40" s="1"/>
      <c r="K40" s="1"/>
    </row>
    <row r="41" spans="1:11" customFormat="1">
      <c r="A41" s="1"/>
      <c r="B41" s="115" t="s">
        <v>245</v>
      </c>
      <c r="C41" s="1"/>
      <c r="D41" s="1"/>
      <c r="E41" s="1"/>
      <c r="F41" s="1"/>
      <c r="G41" s="1"/>
      <c r="H41" s="1"/>
      <c r="I41" s="1"/>
      <c r="J41" s="1"/>
      <c r="K41" s="1"/>
    </row>
    <row r="42" spans="1:11" customFormat="1">
      <c r="A42" s="1"/>
      <c r="B42" s="138" t="s">
        <v>255</v>
      </c>
      <c r="C42" s="138"/>
      <c r="D42" s="138"/>
      <c r="E42" s="138"/>
      <c r="F42" s="138"/>
      <c r="G42" s="138"/>
      <c r="H42" s="138"/>
      <c r="I42" s="138"/>
      <c r="J42" s="138"/>
      <c r="K42" s="138"/>
    </row>
    <row r="43" spans="1:11" customFormat="1" ht="12.5"/>
    <row r="44" spans="1:11" customFormat="1" ht="12.5"/>
    <row r="45" spans="1:11" customFormat="1" ht="12.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42:K42"/>
  </mergeCells>
  <phoneticPr fontId="4" type="noConversion"/>
  <dataValidations count="1">
    <dataValidation allowBlank="1" showInputMessage="1" showErrorMessage="1" sqref="A5:XFD11 A46:XFD1048576 A38:A42 B38:K41" xr:uid="{00000000-0002-0000-1300-000000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C42" sqref="C42"/>
    </sheetView>
  </sheetViews>
  <sheetFormatPr defaultColWidth="9.1796875" defaultRowHeight="17.5"/>
  <cols>
    <col min="1" max="1" width="6.26953125" style="1" customWidth="1"/>
    <col min="2" max="2" width="65" style="2" bestFit="1" customWidth="1"/>
    <col min="3" max="3" width="6.26953125" style="2" bestFit="1" customWidth="1"/>
    <col min="4" max="4" width="10.81640625" style="2" bestFit="1" customWidth="1"/>
    <col min="5" max="5" width="5.54296875" style="1" customWidth="1"/>
    <col min="6" max="6" width="5.26953125" style="1" bestFit="1" customWidth="1"/>
    <col min="7" max="7" width="11.7265625" style="1" customWidth="1"/>
    <col min="8" max="8" width="6" style="1" bestFit="1" customWidth="1"/>
    <col min="9" max="9" width="5.54296875" style="1" customWidth="1"/>
    <col min="10" max="11" width="7.26953125" style="1" bestFit="1" customWidth="1"/>
    <col min="12" max="12" width="7.81640625" style="1" customWidth="1"/>
    <col min="13" max="13" width="7" style="1" customWidth="1"/>
    <col min="14" max="14" width="9.26953125" style="1" bestFit="1" customWidth="1"/>
    <col min="15" max="17" width="11.1796875" style="1" customWidth="1"/>
    <col min="18" max="18" width="7.54296875" style="1" customWidth="1"/>
    <col min="19" max="19" width="6.7265625" style="1" customWidth="1"/>
    <col min="20" max="20" width="7.7265625" style="1" customWidth="1"/>
    <col min="21" max="21" width="7.1796875" style="1" customWidth="1"/>
    <col min="22" max="22" width="6" style="1" customWidth="1"/>
    <col min="23" max="23" width="7.81640625" style="1" customWidth="1"/>
    <col min="24" max="24" width="8.1796875" style="1" customWidth="1"/>
    <col min="25" max="25" width="6.26953125" style="1" customWidth="1"/>
    <col min="26" max="26" width="8" style="1" customWidth="1"/>
    <col min="27" max="27" width="8.7265625" style="1" customWidth="1"/>
    <col min="28" max="28" width="10" style="1" customWidth="1"/>
    <col min="29" max="29" width="9.54296875" style="1" customWidth="1"/>
    <col min="30" max="30" width="6.1796875" style="1" customWidth="1"/>
    <col min="31" max="32" width="5.7265625" style="1" customWidth="1"/>
    <col min="33" max="33" width="6.81640625" style="1" customWidth="1"/>
    <col min="34" max="34" width="6.453125" style="1" customWidth="1"/>
    <col min="35" max="35" width="6.7265625" style="1" customWidth="1"/>
    <col min="36" max="36" width="7.26953125" style="1" customWidth="1"/>
    <col min="37" max="48" width="5.7265625" style="1" customWidth="1"/>
    <col min="49" max="16384" width="9.1796875" style="1"/>
  </cols>
  <sheetData>
    <row r="1" spans="2:78">
      <c r="B1" s="80" t="s">
        <v>279</v>
      </c>
    </row>
    <row r="2" spans="2:78">
      <c r="B2" s="80" t="s">
        <v>280</v>
      </c>
    </row>
    <row r="3" spans="2:78">
      <c r="B3" s="80" t="s">
        <v>591</v>
      </c>
    </row>
    <row r="4" spans="2:78">
      <c r="B4" s="80" t="s">
        <v>592</v>
      </c>
    </row>
    <row r="6" spans="2:78" ht="26.25" customHeight="1">
      <c r="B6" s="151" t="s">
        <v>197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3"/>
    </row>
    <row r="7" spans="2:78" ht="26.25" customHeight="1">
      <c r="B7" s="151" t="s">
        <v>119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3"/>
    </row>
    <row r="8" spans="2:78" s="3" customFormat="1" ht="46.5">
      <c r="B8" s="19" t="s">
        <v>135</v>
      </c>
      <c r="C8" s="24" t="s">
        <v>45</v>
      </c>
      <c r="D8" s="76" t="s">
        <v>55</v>
      </c>
      <c r="E8" s="24" t="s">
        <v>15</v>
      </c>
      <c r="F8" s="24" t="s">
        <v>79</v>
      </c>
      <c r="G8" s="24" t="s">
        <v>121</v>
      </c>
      <c r="H8" s="76" t="s">
        <v>18</v>
      </c>
      <c r="I8" s="24" t="s">
        <v>120</v>
      </c>
      <c r="J8" s="24" t="s">
        <v>17</v>
      </c>
      <c r="K8" s="24" t="s">
        <v>19</v>
      </c>
      <c r="L8" s="24" t="s">
        <v>247</v>
      </c>
      <c r="M8" s="24" t="s">
        <v>243</v>
      </c>
      <c r="N8" s="24" t="s">
        <v>129</v>
      </c>
      <c r="O8" s="24" t="s">
        <v>66</v>
      </c>
      <c r="P8" s="47" t="s">
        <v>169</v>
      </c>
      <c r="Q8" s="25" t="s">
        <v>171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249</v>
      </c>
      <c r="M9" s="15" t="s">
        <v>73</v>
      </c>
      <c r="N9" s="15" t="s">
        <v>241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132</v>
      </c>
      <c r="R10" s="1"/>
      <c r="S10" s="1"/>
      <c r="T10" s="1"/>
      <c r="U10" s="1"/>
      <c r="V10" s="1"/>
    </row>
    <row r="11" spans="2:78" s="4" customFormat="1" ht="18" customHeight="1">
      <c r="B11" s="55" t="s">
        <v>54</v>
      </c>
      <c r="C11" s="83"/>
      <c r="D11" s="83"/>
      <c r="E11" s="83"/>
      <c r="F11" s="83"/>
      <c r="G11" s="91"/>
      <c r="H11" s="83"/>
      <c r="I11" s="83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231</v>
      </c>
      <c r="C12" s="86"/>
      <c r="D12" s="86"/>
      <c r="E12" s="86"/>
      <c r="F12" s="86"/>
      <c r="G12" s="92"/>
      <c r="H12" s="86"/>
      <c r="I12" s="86"/>
      <c r="J12" s="110"/>
      <c r="K12" s="110"/>
      <c r="L12" s="89"/>
      <c r="M12" s="89"/>
      <c r="N12" s="89"/>
      <c r="O12" s="110"/>
      <c r="P12" s="110"/>
      <c r="Q12" s="110"/>
    </row>
    <row r="13" spans="2:78" customFormat="1" ht="15.5">
      <c r="B13" s="58" t="s">
        <v>52</v>
      </c>
      <c r="C13" s="86"/>
      <c r="D13" s="86"/>
      <c r="E13" s="86"/>
      <c r="F13" s="86"/>
      <c r="G13" s="92"/>
      <c r="H13" s="86"/>
      <c r="I13" s="86"/>
      <c r="J13" s="110"/>
      <c r="K13" s="110"/>
      <c r="L13" s="89"/>
      <c r="M13" s="89"/>
      <c r="N13" s="89"/>
      <c r="O13" s="110"/>
      <c r="P13" s="110"/>
      <c r="Q13" s="110"/>
    </row>
    <row r="14" spans="2:78" customFormat="1" ht="15.5">
      <c r="B14" s="66" t="s">
        <v>274</v>
      </c>
      <c r="C14" s="88"/>
      <c r="D14" s="88"/>
      <c r="E14" s="88"/>
      <c r="F14" s="88"/>
      <c r="G14" s="95"/>
      <c r="H14" s="88"/>
      <c r="I14" s="88"/>
      <c r="J14" s="113"/>
      <c r="K14" s="113"/>
      <c r="L14" s="118"/>
      <c r="M14" s="118"/>
      <c r="N14" s="118"/>
      <c r="O14" s="113"/>
      <c r="P14" s="113"/>
      <c r="Q14" s="113"/>
    </row>
    <row r="15" spans="2:78" customFormat="1" ht="15.5">
      <c r="B15" s="58" t="s">
        <v>53</v>
      </c>
      <c r="C15" s="86"/>
      <c r="D15" s="86"/>
      <c r="E15" s="86"/>
      <c r="F15" s="86"/>
      <c r="G15" s="92"/>
      <c r="H15" s="86"/>
      <c r="I15" s="86"/>
      <c r="J15" s="110"/>
      <c r="K15" s="110"/>
      <c r="L15" s="89"/>
      <c r="M15" s="89"/>
      <c r="N15" s="89"/>
      <c r="O15" s="110"/>
      <c r="P15" s="110"/>
      <c r="Q15" s="110"/>
    </row>
    <row r="16" spans="2:78" customFormat="1" ht="15.5">
      <c r="B16" s="66" t="s">
        <v>274</v>
      </c>
      <c r="C16" s="88"/>
      <c r="D16" s="88"/>
      <c r="E16" s="88"/>
      <c r="F16" s="88"/>
      <c r="G16" s="95"/>
      <c r="H16" s="88"/>
      <c r="I16" s="88"/>
      <c r="J16" s="113"/>
      <c r="K16" s="113"/>
      <c r="L16" s="118"/>
      <c r="M16" s="118"/>
      <c r="N16" s="118"/>
      <c r="O16" s="113"/>
      <c r="P16" s="113"/>
      <c r="Q16" s="113"/>
    </row>
    <row r="17" spans="1:17" customFormat="1" ht="15.5">
      <c r="B17" s="58" t="s">
        <v>71</v>
      </c>
      <c r="C17" s="86"/>
      <c r="D17" s="86"/>
      <c r="E17" s="86"/>
      <c r="F17" s="86"/>
      <c r="G17" s="92"/>
      <c r="H17" s="86"/>
      <c r="I17" s="86"/>
      <c r="J17" s="110"/>
      <c r="K17" s="110"/>
      <c r="L17" s="89"/>
      <c r="M17" s="89"/>
      <c r="N17" s="89"/>
      <c r="O17" s="110"/>
      <c r="P17" s="110"/>
      <c r="Q17" s="110"/>
    </row>
    <row r="18" spans="1:17" customFormat="1" ht="15.5">
      <c r="B18" s="66" t="s">
        <v>274</v>
      </c>
      <c r="C18" s="88"/>
      <c r="D18" s="88"/>
      <c r="E18" s="88"/>
      <c r="F18" s="88"/>
      <c r="G18" s="95"/>
      <c r="H18" s="88"/>
      <c r="I18" s="88"/>
      <c r="J18" s="113"/>
      <c r="K18" s="113"/>
      <c r="L18" s="118"/>
      <c r="M18" s="118"/>
      <c r="N18" s="118"/>
      <c r="O18" s="113"/>
      <c r="P18" s="113"/>
      <c r="Q18" s="113"/>
    </row>
    <row r="19" spans="1:17" customFormat="1" ht="15.5">
      <c r="B19" s="66" t="s">
        <v>274</v>
      </c>
      <c r="C19" s="88"/>
      <c r="D19" s="88"/>
      <c r="E19" s="88"/>
      <c r="F19" s="88"/>
      <c r="G19" s="95"/>
      <c r="H19" s="88"/>
      <c r="I19" s="88"/>
      <c r="J19" s="113"/>
      <c r="K19" s="113"/>
      <c r="L19" s="118"/>
      <c r="M19" s="118"/>
      <c r="N19" s="118"/>
      <c r="O19" s="113"/>
      <c r="P19" s="113"/>
      <c r="Q19" s="113"/>
    </row>
    <row r="20" spans="1:17" customFormat="1" ht="15.5">
      <c r="B20" s="66" t="s">
        <v>274</v>
      </c>
      <c r="C20" s="88"/>
      <c r="D20" s="88"/>
      <c r="E20" s="88"/>
      <c r="F20" s="88"/>
      <c r="G20" s="95"/>
      <c r="H20" s="88"/>
      <c r="I20" s="88"/>
      <c r="J20" s="113"/>
      <c r="K20" s="113"/>
      <c r="L20" s="118"/>
      <c r="M20" s="118"/>
      <c r="N20" s="118"/>
      <c r="O20" s="113"/>
      <c r="P20" s="113"/>
      <c r="Q20" s="113"/>
    </row>
    <row r="21" spans="1:17" customFormat="1" ht="15.5">
      <c r="B21" s="66" t="s">
        <v>274</v>
      </c>
      <c r="C21" s="88"/>
      <c r="D21" s="88"/>
      <c r="E21" s="88"/>
      <c r="F21" s="88"/>
      <c r="G21" s="95"/>
      <c r="H21" s="88"/>
      <c r="I21" s="88"/>
      <c r="J21" s="113"/>
      <c r="K21" s="113"/>
      <c r="L21" s="118"/>
      <c r="M21" s="118"/>
      <c r="N21" s="118"/>
      <c r="O21" s="113"/>
      <c r="P21" s="113"/>
      <c r="Q21" s="113"/>
    </row>
    <row r="22" spans="1:17" customFormat="1" ht="15.5">
      <c r="B22" s="58" t="s">
        <v>230</v>
      </c>
      <c r="C22" s="86"/>
      <c r="D22" s="86"/>
      <c r="E22" s="86"/>
      <c r="F22" s="86"/>
      <c r="G22" s="92"/>
      <c r="H22" s="86"/>
      <c r="I22" s="86"/>
      <c r="J22" s="110"/>
      <c r="K22" s="110"/>
      <c r="L22" s="89"/>
      <c r="M22" s="89"/>
      <c r="N22" s="89"/>
      <c r="O22" s="110"/>
      <c r="P22" s="110"/>
      <c r="Q22" s="110"/>
    </row>
    <row r="23" spans="1:17" customFormat="1" ht="15.5">
      <c r="B23" s="58" t="s">
        <v>52</v>
      </c>
      <c r="C23" s="86"/>
      <c r="D23" s="86"/>
      <c r="E23" s="86"/>
      <c r="F23" s="86"/>
      <c r="G23" s="92"/>
      <c r="H23" s="86"/>
      <c r="I23" s="86"/>
      <c r="J23" s="110"/>
      <c r="K23" s="110"/>
      <c r="L23" s="89"/>
      <c r="M23" s="89"/>
      <c r="N23" s="89"/>
      <c r="O23" s="110"/>
      <c r="P23" s="110"/>
      <c r="Q23" s="110"/>
    </row>
    <row r="24" spans="1:17" customFormat="1" ht="15.5">
      <c r="B24" s="66" t="s">
        <v>274</v>
      </c>
      <c r="C24" s="88"/>
      <c r="D24" s="88"/>
      <c r="E24" s="88"/>
      <c r="F24" s="88"/>
      <c r="G24" s="95"/>
      <c r="H24" s="88"/>
      <c r="I24" s="88"/>
      <c r="J24" s="113"/>
      <c r="K24" s="113"/>
      <c r="L24" s="118"/>
      <c r="M24" s="118"/>
      <c r="N24" s="118"/>
      <c r="O24" s="113"/>
      <c r="P24" s="113"/>
      <c r="Q24" s="113"/>
    </row>
    <row r="25" spans="1:17" customFormat="1" ht="15.5">
      <c r="B25" s="58" t="s">
        <v>53</v>
      </c>
      <c r="C25" s="86"/>
      <c r="D25" s="86"/>
      <c r="E25" s="86"/>
      <c r="F25" s="86"/>
      <c r="G25" s="92"/>
      <c r="H25" s="86"/>
      <c r="I25" s="86"/>
      <c r="J25" s="110"/>
      <c r="K25" s="110"/>
      <c r="L25" s="89"/>
      <c r="M25" s="89"/>
      <c r="N25" s="89"/>
      <c r="O25" s="110"/>
      <c r="P25" s="110"/>
      <c r="Q25" s="110"/>
    </row>
    <row r="26" spans="1:17" customFormat="1" ht="15.5">
      <c r="B26" s="66" t="s">
        <v>274</v>
      </c>
      <c r="C26" s="88"/>
      <c r="D26" s="88"/>
      <c r="E26" s="88"/>
      <c r="F26" s="88"/>
      <c r="G26" s="95"/>
      <c r="H26" s="88"/>
      <c r="I26" s="88"/>
      <c r="J26" s="113"/>
      <c r="K26" s="113"/>
      <c r="L26" s="118"/>
      <c r="M26" s="118"/>
      <c r="N26" s="118"/>
      <c r="O26" s="113"/>
      <c r="P26" s="113"/>
      <c r="Q26" s="113"/>
    </row>
    <row r="27" spans="1:17" customFormat="1" ht="15.5">
      <c r="B27" s="58" t="s">
        <v>71</v>
      </c>
      <c r="C27" s="86"/>
      <c r="D27" s="86"/>
      <c r="E27" s="86"/>
      <c r="F27" s="86"/>
      <c r="G27" s="92"/>
      <c r="H27" s="86"/>
      <c r="I27" s="86"/>
      <c r="J27" s="110"/>
      <c r="K27" s="110"/>
      <c r="L27" s="89"/>
      <c r="M27" s="89"/>
      <c r="N27" s="89"/>
      <c r="O27" s="110"/>
      <c r="P27" s="110"/>
      <c r="Q27" s="110"/>
    </row>
    <row r="28" spans="1:17" customFormat="1" ht="15.5">
      <c r="B28" s="66" t="s">
        <v>274</v>
      </c>
      <c r="C28" s="88"/>
      <c r="D28" s="88"/>
      <c r="E28" s="88"/>
      <c r="F28" s="88"/>
      <c r="G28" s="95"/>
      <c r="H28" s="88"/>
      <c r="I28" s="88"/>
      <c r="J28" s="113"/>
      <c r="K28" s="113"/>
      <c r="L28" s="118"/>
      <c r="M28" s="118"/>
      <c r="N28" s="118"/>
      <c r="O28" s="113"/>
      <c r="P28" s="113"/>
      <c r="Q28" s="113"/>
    </row>
    <row r="29" spans="1:17" customFormat="1" ht="15.5">
      <c r="B29" s="66" t="s">
        <v>274</v>
      </c>
      <c r="C29" s="88"/>
      <c r="D29" s="88"/>
      <c r="E29" s="88"/>
      <c r="F29" s="88"/>
      <c r="G29" s="95"/>
      <c r="H29" s="88"/>
      <c r="I29" s="88"/>
      <c r="J29" s="113"/>
      <c r="K29" s="113"/>
      <c r="L29" s="118"/>
      <c r="M29" s="118"/>
      <c r="N29" s="118"/>
      <c r="O29" s="113"/>
      <c r="P29" s="113"/>
      <c r="Q29" s="113"/>
    </row>
    <row r="30" spans="1:17" customFormat="1" ht="15.5">
      <c r="B30" s="66" t="s">
        <v>274</v>
      </c>
      <c r="C30" s="88"/>
      <c r="D30" s="88"/>
      <c r="E30" s="88"/>
      <c r="F30" s="88"/>
      <c r="G30" s="95"/>
      <c r="H30" s="88"/>
      <c r="I30" s="88"/>
      <c r="J30" s="113"/>
      <c r="K30" s="113"/>
      <c r="L30" s="118"/>
      <c r="M30" s="118"/>
      <c r="N30" s="118"/>
      <c r="O30" s="113"/>
      <c r="P30" s="113"/>
      <c r="Q30" s="113"/>
    </row>
    <row r="31" spans="1:17" customFormat="1" ht="15.5">
      <c r="B31" s="122" t="s">
        <v>274</v>
      </c>
      <c r="C31" s="88"/>
      <c r="D31" s="88"/>
      <c r="E31" s="88"/>
      <c r="F31" s="88"/>
      <c r="G31" s="95"/>
      <c r="H31" s="88"/>
      <c r="I31" s="88"/>
      <c r="J31" s="113"/>
      <c r="K31" s="113"/>
      <c r="L31" s="118"/>
      <c r="M31" s="118"/>
      <c r="N31" s="118"/>
      <c r="O31" s="113"/>
      <c r="P31" s="113"/>
      <c r="Q31" s="113"/>
    </row>
    <row r="32" spans="1:17" customFormat="1">
      <c r="A32" s="1"/>
      <c r="B32" s="115" t="s">
        <v>248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5" t="s">
        <v>131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5" t="s">
        <v>244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5" t="s">
        <v>245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8" t="s">
        <v>255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</row>
    <row r="37" spans="1:17" customFormat="1" ht="12.5"/>
    <row r="38" spans="1:17" customFormat="1" ht="12.5"/>
    <row r="39" spans="1:17" customFormat="1" ht="12.5"/>
    <row r="40" spans="1:17" customFormat="1" ht="12.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topLeftCell="C1" workbookViewId="0">
      <selection activeCell="C42" sqref="C42"/>
    </sheetView>
  </sheetViews>
  <sheetFormatPr defaultColWidth="9.1796875" defaultRowHeight="17.5"/>
  <cols>
    <col min="1" max="1" width="6.26953125" style="1" customWidth="1"/>
    <col min="2" max="2" width="57.54296875" style="2" customWidth="1"/>
    <col min="3" max="3" width="11.81640625" style="2" customWidth="1"/>
    <col min="4" max="4" width="7.453125" style="2" customWidth="1"/>
    <col min="5" max="5" width="13.81640625" style="2" customWidth="1"/>
    <col min="6" max="6" width="6.453125" style="1" bestFit="1" customWidth="1"/>
    <col min="7" max="7" width="12.81640625" style="1" customWidth="1"/>
    <col min="8" max="8" width="8.26953125" style="1" customWidth="1"/>
    <col min="9" max="9" width="8.1796875" style="1" bestFit="1" customWidth="1"/>
    <col min="10" max="10" width="6" style="1" customWidth="1"/>
    <col min="11" max="11" width="9.81640625" style="1" bestFit="1" customWidth="1"/>
    <col min="12" max="12" width="10.7265625" style="1" customWidth="1"/>
    <col min="13" max="13" width="9.26953125" style="1" bestFit="1" customWidth="1"/>
    <col min="14" max="14" width="16.453125" style="1" bestFit="1" customWidth="1"/>
    <col min="15" max="15" width="10.1796875" style="1" customWidth="1"/>
    <col min="16" max="16" width="11.81640625" style="1" bestFit="1" customWidth="1"/>
    <col min="17" max="18" width="11.1796875" style="1" customWidth="1"/>
    <col min="19" max="19" width="7.54296875" style="1" customWidth="1"/>
    <col min="20" max="20" width="6.7265625" style="1" customWidth="1"/>
    <col min="21" max="21" width="7.7265625" style="1" customWidth="1"/>
    <col min="22" max="22" width="7.1796875" style="1" customWidth="1"/>
    <col min="23" max="23" width="6" style="1" customWidth="1"/>
    <col min="24" max="24" width="7.81640625" style="1" customWidth="1"/>
    <col min="25" max="25" width="8.1796875" style="1" customWidth="1"/>
    <col min="26" max="26" width="6.26953125" style="1" customWidth="1"/>
    <col min="27" max="27" width="8" style="1" customWidth="1"/>
    <col min="28" max="28" width="8.7265625" style="1" customWidth="1"/>
    <col min="29" max="29" width="10" style="1" customWidth="1"/>
    <col min="30" max="30" width="9.54296875" style="1" customWidth="1"/>
    <col min="31" max="31" width="6.1796875" style="1" customWidth="1"/>
    <col min="32" max="33" width="5.7265625" style="1" customWidth="1"/>
    <col min="34" max="34" width="6.81640625" style="1" customWidth="1"/>
    <col min="35" max="35" width="6.453125" style="1" customWidth="1"/>
    <col min="36" max="36" width="6.7265625" style="1" customWidth="1"/>
    <col min="37" max="37" width="7.26953125" style="1" customWidth="1"/>
    <col min="38" max="49" width="5.7265625" style="1" customWidth="1"/>
    <col min="50" max="16384" width="9.1796875" style="1"/>
  </cols>
  <sheetData>
    <row r="1" spans="2:62">
      <c r="B1" s="80" t="s">
        <v>279</v>
      </c>
    </row>
    <row r="2" spans="2:62">
      <c r="B2" s="80" t="s">
        <v>280</v>
      </c>
    </row>
    <row r="3" spans="2:62">
      <c r="B3" s="80" t="s">
        <v>591</v>
      </c>
    </row>
    <row r="4" spans="2:62">
      <c r="B4" s="80" t="s">
        <v>592</v>
      </c>
    </row>
    <row r="6" spans="2:62" ht="26.25" customHeight="1">
      <c r="B6" s="151" t="s">
        <v>198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3"/>
    </row>
    <row r="7" spans="2:62" s="3" customFormat="1" ht="46.5">
      <c r="B7" s="19" t="s">
        <v>135</v>
      </c>
      <c r="C7" s="24" t="s">
        <v>214</v>
      </c>
      <c r="D7" s="24" t="s">
        <v>45</v>
      </c>
      <c r="E7" s="24" t="s">
        <v>136</v>
      </c>
      <c r="F7" s="24" t="s">
        <v>15</v>
      </c>
      <c r="G7" s="24" t="s">
        <v>121</v>
      </c>
      <c r="H7" s="24" t="s">
        <v>79</v>
      </c>
      <c r="I7" s="76" t="s">
        <v>18</v>
      </c>
      <c r="J7" s="24" t="s">
        <v>265</v>
      </c>
      <c r="K7" s="24" t="s">
        <v>120</v>
      </c>
      <c r="L7" s="12" t="s">
        <v>33</v>
      </c>
      <c r="M7" s="47" t="s">
        <v>19</v>
      </c>
      <c r="N7" s="24" t="s">
        <v>247</v>
      </c>
      <c r="O7" s="24" t="s">
        <v>243</v>
      </c>
      <c r="P7" s="24" t="s">
        <v>129</v>
      </c>
      <c r="Q7" s="47" t="s">
        <v>169</v>
      </c>
      <c r="R7" s="25" t="s">
        <v>171</v>
      </c>
      <c r="S7" s="1"/>
      <c r="T7" s="1"/>
      <c r="U7" s="1"/>
      <c r="V7" s="1"/>
      <c r="W7" s="1"/>
      <c r="X7" s="1"/>
      <c r="BI7" s="3" t="s">
        <v>161</v>
      </c>
      <c r="BJ7" s="3" t="s">
        <v>163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249</v>
      </c>
      <c r="O8" s="15" t="s">
        <v>73</v>
      </c>
      <c r="P8" s="15" t="s">
        <v>241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159</v>
      </c>
      <c r="BJ8" s="3" t="s">
        <v>162</v>
      </c>
    </row>
    <row r="9" spans="2:62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/>
      <c r="K9" s="60" t="s">
        <v>8</v>
      </c>
      <c r="L9" s="60" t="s">
        <v>9</v>
      </c>
      <c r="M9" s="60" t="s">
        <v>10</v>
      </c>
      <c r="N9" s="62" t="s">
        <v>11</v>
      </c>
      <c r="O9" s="62" t="s">
        <v>12</v>
      </c>
      <c r="P9" s="62" t="s">
        <v>13</v>
      </c>
      <c r="Q9" s="62" t="s">
        <v>14</v>
      </c>
      <c r="R9" s="62" t="s">
        <v>132</v>
      </c>
      <c r="S9" s="1"/>
      <c r="T9" s="1"/>
      <c r="U9" s="1"/>
      <c r="V9" s="1"/>
      <c r="W9" s="1"/>
      <c r="X9" s="1"/>
      <c r="BI9" s="4" t="s">
        <v>160</v>
      </c>
      <c r="BJ9" s="4" t="s">
        <v>164</v>
      </c>
    </row>
    <row r="10" spans="2:62" s="4" customFormat="1" ht="18" customHeight="1">
      <c r="B10" s="55" t="s">
        <v>40</v>
      </c>
      <c r="C10" s="83"/>
      <c r="D10" s="83"/>
      <c r="E10" s="83"/>
      <c r="F10" s="83"/>
      <c r="G10" s="83"/>
      <c r="H10" s="83"/>
      <c r="I10" s="83">
        <v>1.46</v>
      </c>
      <c r="J10" s="83"/>
      <c r="K10" s="83"/>
      <c r="L10" s="109"/>
      <c r="M10" s="109">
        <v>9.5999999999999992E-3</v>
      </c>
      <c r="N10" s="82">
        <v>6538026.6100000003</v>
      </c>
      <c r="O10" s="82"/>
      <c r="P10" s="82">
        <v>6907.25</v>
      </c>
      <c r="Q10" s="109"/>
      <c r="R10" s="109">
        <v>1.1299999999999999E-2</v>
      </c>
      <c r="S10" s="1"/>
      <c r="T10" s="1"/>
      <c r="U10" s="1"/>
      <c r="V10" s="1"/>
      <c r="W10" s="1"/>
      <c r="X10" s="1"/>
      <c r="BI10" s="1" t="s">
        <v>26</v>
      </c>
      <c r="BJ10" s="4" t="s">
        <v>165</v>
      </c>
    </row>
    <row r="11" spans="2:62" customFormat="1" ht="21.75" customHeight="1">
      <c r="B11" s="58" t="s">
        <v>24</v>
      </c>
      <c r="C11" s="86"/>
      <c r="D11" s="86"/>
      <c r="E11" s="86"/>
      <c r="F11" s="86"/>
      <c r="G11" s="92"/>
      <c r="H11" s="86"/>
      <c r="I11" s="86">
        <v>1.46</v>
      </c>
      <c r="J11" s="86"/>
      <c r="K11" s="86"/>
      <c r="L11" s="110"/>
      <c r="M11" s="110">
        <v>9.5999999999999992E-3</v>
      </c>
      <c r="N11" s="89">
        <v>6538026.6100000003</v>
      </c>
      <c r="O11" s="89"/>
      <c r="P11" s="89">
        <v>6907.25</v>
      </c>
      <c r="Q11" s="110"/>
      <c r="R11" s="110">
        <v>1.1299999999999999E-2</v>
      </c>
    </row>
    <row r="12" spans="2:62" customFormat="1" ht="15.5">
      <c r="B12" s="58" t="s">
        <v>102</v>
      </c>
      <c r="C12" s="86"/>
      <c r="D12" s="86"/>
      <c r="E12" s="86"/>
      <c r="F12" s="86"/>
      <c r="G12" s="92"/>
      <c r="H12" s="86"/>
      <c r="I12" s="86">
        <v>1.46</v>
      </c>
      <c r="J12" s="86"/>
      <c r="K12" s="86"/>
      <c r="L12" s="110"/>
      <c r="M12" s="110">
        <v>9.5999999999999992E-3</v>
      </c>
      <c r="N12" s="89">
        <v>6538026.6100000003</v>
      </c>
      <c r="O12" s="89"/>
      <c r="P12" s="89">
        <v>6907.25</v>
      </c>
      <c r="Q12" s="110"/>
      <c r="R12" s="110">
        <v>1.1299999999999999E-2</v>
      </c>
    </row>
    <row r="13" spans="2:62" customFormat="1" ht="15.5">
      <c r="B13" s="66" t="s">
        <v>586</v>
      </c>
      <c r="C13" s="88" t="s">
        <v>587</v>
      </c>
      <c r="D13" s="127">
        <v>501</v>
      </c>
      <c r="E13" s="127">
        <v>570009449</v>
      </c>
      <c r="F13" s="88" t="s">
        <v>588</v>
      </c>
      <c r="G13" s="95">
        <v>43961</v>
      </c>
      <c r="H13" s="88" t="s">
        <v>160</v>
      </c>
      <c r="I13" s="88">
        <v>1.27</v>
      </c>
      <c r="J13" s="127" t="s">
        <v>26</v>
      </c>
      <c r="K13" s="88" t="s">
        <v>163</v>
      </c>
      <c r="L13" s="113">
        <v>1.848E-2</v>
      </c>
      <c r="M13" s="113">
        <v>8.1000000000000013E-3</v>
      </c>
      <c r="N13" s="118">
        <v>1301797.0900000001</v>
      </c>
      <c r="O13" s="118">
        <v>102.226052</v>
      </c>
      <c r="P13" s="118">
        <v>1330.78</v>
      </c>
      <c r="Q13" s="113">
        <v>0.19269999999999998</v>
      </c>
      <c r="R13" s="113">
        <v>2.2000000000000001E-3</v>
      </c>
    </row>
    <row r="14" spans="2:62" customFormat="1" ht="15.5">
      <c r="B14" s="66" t="s">
        <v>589</v>
      </c>
      <c r="C14" s="88" t="s">
        <v>587</v>
      </c>
      <c r="D14" s="127">
        <v>511</v>
      </c>
      <c r="E14" s="127">
        <v>570009449</v>
      </c>
      <c r="F14" s="88" t="s">
        <v>588</v>
      </c>
      <c r="G14" s="95">
        <v>44013</v>
      </c>
      <c r="H14" s="88" t="s">
        <v>160</v>
      </c>
      <c r="I14" s="88">
        <v>1.51</v>
      </c>
      <c r="J14" s="127" t="s">
        <v>26</v>
      </c>
      <c r="K14" s="88" t="s">
        <v>163</v>
      </c>
      <c r="L14" s="113">
        <v>2.9919999999999999E-2</v>
      </c>
      <c r="M14" s="113">
        <v>9.8999999999999991E-3</v>
      </c>
      <c r="N14" s="118">
        <v>5236229.5199999996</v>
      </c>
      <c r="O14" s="118">
        <v>106.49784560000001</v>
      </c>
      <c r="P14" s="118">
        <v>5576.47</v>
      </c>
      <c r="Q14" s="113">
        <v>0.80730000000000002</v>
      </c>
      <c r="R14" s="113">
        <v>9.1000000000000004E-3</v>
      </c>
    </row>
    <row r="15" spans="2:62" customFormat="1" ht="15.5">
      <c r="B15" s="58" t="s">
        <v>34</v>
      </c>
      <c r="C15" s="86"/>
      <c r="D15" s="86"/>
      <c r="E15" s="86"/>
      <c r="F15" s="86"/>
      <c r="G15" s="92"/>
      <c r="H15" s="86"/>
      <c r="I15" s="86"/>
      <c r="J15" s="86"/>
      <c r="K15" s="86"/>
      <c r="L15" s="110"/>
      <c r="M15" s="110"/>
      <c r="N15" s="89"/>
      <c r="O15" s="89"/>
      <c r="P15" s="89"/>
      <c r="Q15" s="110"/>
      <c r="R15" s="110"/>
    </row>
    <row r="16" spans="2:62" customFormat="1" ht="15.5">
      <c r="B16" s="66" t="s">
        <v>274</v>
      </c>
      <c r="C16" s="88"/>
      <c r="D16" s="88"/>
      <c r="E16" s="88"/>
      <c r="F16" s="88"/>
      <c r="G16" s="95"/>
      <c r="H16" s="88"/>
      <c r="I16" s="88"/>
      <c r="J16" s="88"/>
      <c r="K16" s="88"/>
      <c r="L16" s="113"/>
      <c r="M16" s="113"/>
      <c r="N16" s="118"/>
      <c r="O16" s="118"/>
      <c r="P16" s="118"/>
      <c r="Q16" s="113"/>
      <c r="R16" s="113"/>
    </row>
    <row r="17" spans="2:18" customFormat="1" ht="15.5">
      <c r="B17" s="58" t="s">
        <v>36</v>
      </c>
      <c r="C17" s="86"/>
      <c r="D17" s="86"/>
      <c r="E17" s="86"/>
      <c r="F17" s="86"/>
      <c r="G17" s="92"/>
      <c r="H17" s="86"/>
      <c r="I17" s="86"/>
      <c r="J17" s="86"/>
      <c r="K17" s="86"/>
      <c r="L17" s="110"/>
      <c r="M17" s="110"/>
      <c r="N17" s="89"/>
      <c r="O17" s="89"/>
      <c r="P17" s="89"/>
      <c r="Q17" s="110"/>
      <c r="R17" s="110"/>
    </row>
    <row r="18" spans="2:18" customFormat="1" ht="15.5">
      <c r="B18" s="66" t="s">
        <v>274</v>
      </c>
      <c r="C18" s="88"/>
      <c r="D18" s="88"/>
      <c r="E18" s="88"/>
      <c r="F18" s="88"/>
      <c r="G18" s="95"/>
      <c r="H18" s="88"/>
      <c r="I18" s="88"/>
      <c r="J18" s="88"/>
      <c r="K18" s="88"/>
      <c r="L18" s="113"/>
      <c r="M18" s="113"/>
      <c r="N18" s="118"/>
      <c r="O18" s="118"/>
      <c r="P18" s="118"/>
      <c r="Q18" s="113"/>
      <c r="R18" s="113"/>
    </row>
    <row r="19" spans="2:18" customFormat="1" ht="15.5">
      <c r="B19" s="58" t="s">
        <v>37</v>
      </c>
      <c r="C19" s="86"/>
      <c r="D19" s="86"/>
      <c r="E19" s="86"/>
      <c r="F19" s="86"/>
      <c r="G19" s="92"/>
      <c r="H19" s="86"/>
      <c r="I19" s="86"/>
      <c r="J19" s="86"/>
      <c r="K19" s="86"/>
      <c r="L19" s="110"/>
      <c r="M19" s="110"/>
      <c r="N19" s="89"/>
      <c r="O19" s="89"/>
      <c r="P19" s="89"/>
      <c r="Q19" s="110"/>
      <c r="R19" s="110"/>
    </row>
    <row r="20" spans="2:18" customFormat="1" ht="15.5">
      <c r="B20" s="66" t="s">
        <v>274</v>
      </c>
      <c r="C20" s="88"/>
      <c r="D20" s="88"/>
      <c r="E20" s="88"/>
      <c r="F20" s="88"/>
      <c r="G20" s="95"/>
      <c r="H20" s="88"/>
      <c r="I20" s="88"/>
      <c r="J20" s="88"/>
      <c r="K20" s="88"/>
      <c r="L20" s="113"/>
      <c r="M20" s="113"/>
      <c r="N20" s="118"/>
      <c r="O20" s="118"/>
      <c r="P20" s="118"/>
      <c r="Q20" s="113"/>
      <c r="R20" s="113"/>
    </row>
    <row r="21" spans="2:18" customFormat="1" ht="15.5">
      <c r="B21" s="58" t="s">
        <v>35</v>
      </c>
      <c r="C21" s="86"/>
      <c r="D21" s="86"/>
      <c r="E21" s="86"/>
      <c r="F21" s="86"/>
      <c r="G21" s="92"/>
      <c r="H21" s="86"/>
      <c r="I21" s="86"/>
      <c r="J21" s="86"/>
      <c r="K21" s="86"/>
      <c r="L21" s="110"/>
      <c r="M21" s="110"/>
      <c r="N21" s="89"/>
      <c r="O21" s="89"/>
      <c r="P21" s="89"/>
      <c r="Q21" s="110"/>
      <c r="R21" s="110"/>
    </row>
    <row r="22" spans="2:18" customFormat="1" ht="15.5">
      <c r="B22" s="66" t="s">
        <v>274</v>
      </c>
      <c r="C22" s="88"/>
      <c r="D22" s="88"/>
      <c r="E22" s="88"/>
      <c r="F22" s="88"/>
      <c r="G22" s="95"/>
      <c r="H22" s="88"/>
      <c r="I22" s="88"/>
      <c r="J22" s="88"/>
      <c r="K22" s="88"/>
      <c r="L22" s="113"/>
      <c r="M22" s="113"/>
      <c r="N22" s="118"/>
      <c r="O22" s="118"/>
      <c r="P22" s="118"/>
      <c r="Q22" s="113"/>
      <c r="R22" s="113"/>
    </row>
    <row r="23" spans="2:18" customFormat="1" ht="15.5">
      <c r="B23" s="58" t="s">
        <v>38</v>
      </c>
      <c r="C23" s="86"/>
      <c r="D23" s="86"/>
      <c r="E23" s="86"/>
      <c r="F23" s="86"/>
      <c r="G23" s="92"/>
      <c r="H23" s="86"/>
      <c r="I23" s="86"/>
      <c r="J23" s="86"/>
      <c r="K23" s="86"/>
      <c r="L23" s="110"/>
      <c r="M23" s="110"/>
      <c r="N23" s="89"/>
      <c r="O23" s="89"/>
      <c r="P23" s="89"/>
      <c r="Q23" s="110"/>
      <c r="R23" s="110"/>
    </row>
    <row r="24" spans="2:18" customFormat="1" ht="15.5">
      <c r="B24" s="66" t="s">
        <v>274</v>
      </c>
      <c r="C24" s="88"/>
      <c r="D24" s="88"/>
      <c r="E24" s="88"/>
      <c r="F24" s="88"/>
      <c r="G24" s="95"/>
      <c r="H24" s="88"/>
      <c r="I24" s="88"/>
      <c r="J24" s="88"/>
      <c r="K24" s="88"/>
      <c r="L24" s="113"/>
      <c r="M24" s="113"/>
      <c r="N24" s="118"/>
      <c r="O24" s="118"/>
      <c r="P24" s="118"/>
      <c r="Q24" s="113"/>
      <c r="R24" s="113"/>
    </row>
    <row r="25" spans="2:18" customFormat="1" ht="15.5">
      <c r="B25" s="66" t="s">
        <v>274</v>
      </c>
      <c r="C25" s="88"/>
      <c r="D25" s="88"/>
      <c r="E25" s="88"/>
      <c r="F25" s="88"/>
      <c r="G25" s="95"/>
      <c r="H25" s="88"/>
      <c r="I25" s="88"/>
      <c r="J25" s="88"/>
      <c r="K25" s="88"/>
      <c r="L25" s="113"/>
      <c r="M25" s="113"/>
      <c r="N25" s="118"/>
      <c r="O25" s="118"/>
      <c r="P25" s="118"/>
      <c r="Q25" s="113"/>
      <c r="R25" s="113"/>
    </row>
    <row r="26" spans="2:18" customFormat="1" ht="15.5">
      <c r="B26" s="58" t="s">
        <v>85</v>
      </c>
      <c r="C26" s="86"/>
      <c r="D26" s="86"/>
      <c r="E26" s="86"/>
      <c r="F26" s="86"/>
      <c r="G26" s="92"/>
      <c r="H26" s="86"/>
      <c r="I26" s="86"/>
      <c r="J26" s="86"/>
      <c r="K26" s="86"/>
      <c r="L26" s="110"/>
      <c r="M26" s="110"/>
      <c r="N26" s="89"/>
      <c r="O26" s="89"/>
      <c r="P26" s="89"/>
      <c r="Q26" s="110"/>
      <c r="R26" s="110"/>
    </row>
    <row r="27" spans="2:18" customFormat="1" ht="15.5">
      <c r="B27" s="66" t="s">
        <v>274</v>
      </c>
      <c r="C27" s="88"/>
      <c r="D27" s="88"/>
      <c r="E27" s="88"/>
      <c r="F27" s="88"/>
      <c r="G27" s="95"/>
      <c r="H27" s="88"/>
      <c r="I27" s="88"/>
      <c r="J27" s="88"/>
      <c r="K27" s="88"/>
      <c r="L27" s="113"/>
      <c r="M27" s="113"/>
      <c r="N27" s="118"/>
      <c r="O27" s="118"/>
      <c r="P27" s="118"/>
      <c r="Q27" s="113"/>
      <c r="R27" s="113"/>
    </row>
    <row r="28" spans="2:18" customFormat="1" ht="15.5">
      <c r="B28" s="58" t="s">
        <v>39</v>
      </c>
      <c r="C28" s="86"/>
      <c r="D28" s="86"/>
      <c r="E28" s="86"/>
      <c r="F28" s="86"/>
      <c r="G28" s="92"/>
      <c r="H28" s="86"/>
      <c r="I28" s="86"/>
      <c r="J28" s="86"/>
      <c r="K28" s="86"/>
      <c r="L28" s="110"/>
      <c r="M28" s="110"/>
      <c r="N28" s="89"/>
      <c r="O28" s="89"/>
      <c r="P28" s="89"/>
      <c r="Q28" s="110"/>
      <c r="R28" s="110"/>
    </row>
    <row r="29" spans="2:18" customFormat="1" ht="15.5">
      <c r="B29" s="66" t="s">
        <v>274</v>
      </c>
      <c r="C29" s="88"/>
      <c r="D29" s="88"/>
      <c r="E29" s="88"/>
      <c r="F29" s="88"/>
      <c r="G29" s="95"/>
      <c r="H29" s="88"/>
      <c r="I29" s="88"/>
      <c r="J29" s="88"/>
      <c r="K29" s="88"/>
      <c r="L29" s="113"/>
      <c r="M29" s="113"/>
      <c r="N29" s="118"/>
      <c r="O29" s="118"/>
      <c r="P29" s="118"/>
      <c r="Q29" s="113"/>
      <c r="R29" s="113"/>
    </row>
    <row r="30" spans="2:18" customFormat="1" ht="15.5">
      <c r="B30" s="58" t="s">
        <v>42</v>
      </c>
      <c r="C30" s="86"/>
      <c r="D30" s="86"/>
      <c r="E30" s="86"/>
      <c r="F30" s="86"/>
      <c r="G30" s="92"/>
      <c r="H30" s="86"/>
      <c r="I30" s="86"/>
      <c r="J30" s="86"/>
      <c r="K30" s="86"/>
      <c r="L30" s="110"/>
      <c r="M30" s="110"/>
      <c r="N30" s="89"/>
      <c r="O30" s="89"/>
      <c r="P30" s="89"/>
      <c r="Q30" s="110"/>
      <c r="R30" s="110"/>
    </row>
    <row r="31" spans="2:18" customFormat="1" ht="15.5">
      <c r="B31" s="58" t="s">
        <v>34</v>
      </c>
      <c r="C31" s="86"/>
      <c r="D31" s="86"/>
      <c r="E31" s="86"/>
      <c r="F31" s="86"/>
      <c r="G31" s="92"/>
      <c r="H31" s="86"/>
      <c r="I31" s="86"/>
      <c r="J31" s="86"/>
      <c r="K31" s="86"/>
      <c r="L31" s="110"/>
      <c r="M31" s="110"/>
      <c r="N31" s="89"/>
      <c r="O31" s="89"/>
      <c r="P31" s="89"/>
      <c r="Q31" s="110"/>
      <c r="R31" s="110"/>
    </row>
    <row r="32" spans="2:18" customFormat="1" ht="15.5">
      <c r="B32" s="66" t="s">
        <v>274</v>
      </c>
      <c r="C32" s="88"/>
      <c r="D32" s="88"/>
      <c r="E32" s="88"/>
      <c r="F32" s="88"/>
      <c r="G32" s="95"/>
      <c r="H32" s="88"/>
      <c r="I32" s="88"/>
      <c r="J32" s="88"/>
      <c r="K32" s="88"/>
      <c r="L32" s="113"/>
      <c r="M32" s="113"/>
      <c r="N32" s="118"/>
      <c r="O32" s="118"/>
      <c r="P32" s="118"/>
      <c r="Q32" s="113"/>
      <c r="R32" s="113"/>
    </row>
    <row r="33" spans="1:18" customFormat="1" ht="15.5">
      <c r="B33" s="58" t="s">
        <v>36</v>
      </c>
      <c r="C33" s="86"/>
      <c r="D33" s="86"/>
      <c r="E33" s="86"/>
      <c r="F33" s="86"/>
      <c r="G33" s="92"/>
      <c r="H33" s="86"/>
      <c r="I33" s="86"/>
      <c r="J33" s="86"/>
      <c r="K33" s="86"/>
      <c r="L33" s="110"/>
      <c r="M33" s="110"/>
      <c r="N33" s="89"/>
      <c r="O33" s="89"/>
      <c r="P33" s="89"/>
      <c r="Q33" s="110"/>
      <c r="R33" s="110"/>
    </row>
    <row r="34" spans="1:18" customFormat="1" ht="15.5">
      <c r="B34" s="66" t="s">
        <v>274</v>
      </c>
      <c r="C34" s="88"/>
      <c r="D34" s="88"/>
      <c r="E34" s="88"/>
      <c r="F34" s="88"/>
      <c r="G34" s="95"/>
      <c r="H34" s="88"/>
      <c r="I34" s="88"/>
      <c r="J34" s="88"/>
      <c r="K34" s="88"/>
      <c r="L34" s="113"/>
      <c r="M34" s="113"/>
      <c r="N34" s="118"/>
      <c r="O34" s="118"/>
      <c r="P34" s="118"/>
      <c r="Q34" s="113"/>
      <c r="R34" s="113"/>
    </row>
    <row r="35" spans="1:18" customFormat="1" ht="15.5">
      <c r="B35" s="58" t="s">
        <v>37</v>
      </c>
      <c r="C35" s="86"/>
      <c r="D35" s="86"/>
      <c r="E35" s="86"/>
      <c r="F35" s="86"/>
      <c r="G35" s="92"/>
      <c r="H35" s="86"/>
      <c r="I35" s="86"/>
      <c r="J35" s="86"/>
      <c r="K35" s="86"/>
      <c r="L35" s="110"/>
      <c r="M35" s="110"/>
      <c r="N35" s="89"/>
      <c r="O35" s="89"/>
      <c r="P35" s="89"/>
      <c r="Q35" s="110"/>
      <c r="R35" s="110"/>
    </row>
    <row r="36" spans="1:18" customFormat="1" ht="15.5">
      <c r="B36" s="66" t="s">
        <v>274</v>
      </c>
      <c r="C36" s="88"/>
      <c r="D36" s="88"/>
      <c r="E36" s="88"/>
      <c r="F36" s="88"/>
      <c r="G36" s="95"/>
      <c r="H36" s="88"/>
      <c r="I36" s="88"/>
      <c r="J36" s="88"/>
      <c r="K36" s="88"/>
      <c r="L36" s="113"/>
      <c r="M36" s="113"/>
      <c r="N36" s="118"/>
      <c r="O36" s="118"/>
      <c r="P36" s="118"/>
      <c r="Q36" s="113"/>
      <c r="R36" s="113"/>
    </row>
    <row r="37" spans="1:18" customFormat="1" ht="15.5">
      <c r="B37" s="58" t="s">
        <v>39</v>
      </c>
      <c r="C37" s="86"/>
      <c r="D37" s="86"/>
      <c r="E37" s="86"/>
      <c r="F37" s="86"/>
      <c r="G37" s="92"/>
      <c r="H37" s="86"/>
      <c r="I37" s="86"/>
      <c r="J37" s="86"/>
      <c r="K37" s="86"/>
      <c r="L37" s="110"/>
      <c r="M37" s="110"/>
      <c r="N37" s="89"/>
      <c r="O37" s="89"/>
      <c r="P37" s="89"/>
      <c r="Q37" s="110"/>
      <c r="R37" s="110"/>
    </row>
    <row r="38" spans="1:18" customFormat="1" ht="15.5">
      <c r="B38" s="122" t="s">
        <v>274</v>
      </c>
      <c r="C38" s="88"/>
      <c r="D38" s="88"/>
      <c r="E38" s="88"/>
      <c r="F38" s="88"/>
      <c r="G38" s="95"/>
      <c r="H38" s="88"/>
      <c r="I38" s="88"/>
      <c r="J38" s="88"/>
      <c r="K38" s="88"/>
      <c r="L38" s="113"/>
      <c r="M38" s="113"/>
      <c r="N38" s="118"/>
      <c r="O38" s="118"/>
      <c r="P38" s="118"/>
      <c r="Q38" s="113"/>
      <c r="R38" s="113"/>
    </row>
    <row r="39" spans="1:18" customFormat="1">
      <c r="A39" s="1"/>
      <c r="B39" s="115" t="s">
        <v>248</v>
      </c>
      <c r="C39" s="115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115" t="s">
        <v>131</v>
      </c>
      <c r="C40" s="115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115" t="s">
        <v>244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15" t="s">
        <v>245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customFormat="1">
      <c r="A43" s="1"/>
      <c r="B43" s="138" t="s">
        <v>255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</row>
    <row r="44" spans="1:18" customFormat="1" ht="12.5"/>
    <row r="45" spans="1:18" customFormat="1" ht="12.5"/>
    <row r="46" spans="1:18" customFormat="1" ht="12.5"/>
    <row r="47" spans="1:18" customFormat="1" ht="12.5"/>
    <row r="48" spans="1:18" customFormat="1" ht="12.5"/>
    <row r="49" customFormat="1" ht="12.5"/>
    <row r="50" customFormat="1" ht="12.5"/>
    <row r="51" customFormat="1" ht="12.5"/>
    <row r="52" customFormat="1" ht="12.5"/>
    <row r="53" customFormat="1" ht="12.5"/>
    <row r="54" customFormat="1" ht="12.5"/>
    <row r="55" customFormat="1" ht="12.5"/>
    <row r="56" customFormat="1" ht="12.5"/>
    <row r="57" customFormat="1" ht="12.5"/>
  </sheetData>
  <mergeCells count="2">
    <mergeCell ref="B6:R6"/>
    <mergeCell ref="B43:R43"/>
  </mergeCells>
  <phoneticPr fontId="4" type="noConversion"/>
  <dataValidations count="1">
    <dataValidation allowBlank="1" showInputMessage="1" showErrorMessage="1" sqref="A5:XFD10 A58:XFD1048576 A39:A43 B39:R42" xr:uid="{00000000-0002-0000-15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C42" sqref="C42"/>
    </sheetView>
  </sheetViews>
  <sheetFormatPr defaultColWidth="9.1796875" defaultRowHeight="17.5"/>
  <cols>
    <col min="1" max="1" width="6.26953125" style="1" customWidth="1"/>
    <col min="2" max="2" width="65" style="2" bestFit="1" customWidth="1"/>
    <col min="3" max="3" width="9.26953125" style="2" customWidth="1"/>
    <col min="4" max="4" width="10.7265625" style="2" customWidth="1"/>
    <col min="5" max="5" width="5.54296875" style="1" customWidth="1"/>
    <col min="6" max="6" width="5.26953125" style="1" bestFit="1" customWidth="1"/>
    <col min="7" max="7" width="6" style="1" bestFit="1" customWidth="1"/>
    <col min="8" max="8" width="5.54296875" style="1" customWidth="1"/>
    <col min="9" max="10" width="7.26953125" style="1" bestFit="1" customWidth="1"/>
    <col min="11" max="11" width="7.81640625" style="1" customWidth="1"/>
    <col min="12" max="12" width="7.26953125" style="1" customWidth="1"/>
    <col min="13" max="13" width="9.26953125" style="1" bestFit="1" customWidth="1"/>
    <col min="14" max="15" width="11.1796875" style="1" customWidth="1"/>
    <col min="16" max="16" width="7.54296875" style="1" customWidth="1"/>
    <col min="17" max="17" width="6.7265625" style="1" customWidth="1"/>
    <col min="18" max="18" width="7.7265625" style="1" customWidth="1"/>
    <col min="19" max="19" width="7.1796875" style="1" customWidth="1"/>
    <col min="20" max="20" width="6" style="1" customWidth="1"/>
    <col min="21" max="21" width="7.81640625" style="1" customWidth="1"/>
    <col min="22" max="22" width="8.1796875" style="1" customWidth="1"/>
    <col min="23" max="23" width="6.26953125" style="1" customWidth="1"/>
    <col min="24" max="24" width="8" style="1" customWidth="1"/>
    <col min="25" max="25" width="8.7265625" style="1" customWidth="1"/>
    <col min="26" max="26" width="10" style="1" customWidth="1"/>
    <col min="27" max="27" width="9.54296875" style="1" customWidth="1"/>
    <col min="28" max="28" width="6.1796875" style="1" customWidth="1"/>
    <col min="29" max="30" width="5.7265625" style="1" customWidth="1"/>
    <col min="31" max="31" width="6.81640625" style="1" customWidth="1"/>
    <col min="32" max="32" width="6.453125" style="1" customWidth="1"/>
    <col min="33" max="33" width="6.7265625" style="1" customWidth="1"/>
    <col min="34" max="34" width="7.26953125" style="1" customWidth="1"/>
    <col min="35" max="46" width="5.7265625" style="1" customWidth="1"/>
    <col min="47" max="16384" width="9.1796875" style="1"/>
  </cols>
  <sheetData>
    <row r="1" spans="2:64">
      <c r="B1" s="80" t="s">
        <v>279</v>
      </c>
    </row>
    <row r="2" spans="2:64">
      <c r="B2" s="80" t="s">
        <v>280</v>
      </c>
    </row>
    <row r="3" spans="2:64">
      <c r="B3" s="80" t="s">
        <v>591</v>
      </c>
    </row>
    <row r="4" spans="2:64">
      <c r="B4" s="80" t="s">
        <v>592</v>
      </c>
    </row>
    <row r="6" spans="2:64" ht="26.25" customHeight="1">
      <c r="B6" s="151" t="s">
        <v>199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3"/>
    </row>
    <row r="7" spans="2:64" s="3" customFormat="1" ht="46.5">
      <c r="B7" s="36" t="s">
        <v>135</v>
      </c>
      <c r="C7" s="37" t="s">
        <v>45</v>
      </c>
      <c r="D7" s="37" t="s">
        <v>136</v>
      </c>
      <c r="E7" s="37" t="s">
        <v>15</v>
      </c>
      <c r="F7" s="37" t="s">
        <v>79</v>
      </c>
      <c r="G7" s="79" t="s">
        <v>18</v>
      </c>
      <c r="H7" s="37" t="s">
        <v>120</v>
      </c>
      <c r="I7" s="37" t="s">
        <v>59</v>
      </c>
      <c r="J7" s="37" t="s">
        <v>19</v>
      </c>
      <c r="K7" s="37" t="s">
        <v>247</v>
      </c>
      <c r="L7" s="37" t="s">
        <v>243</v>
      </c>
      <c r="M7" s="37" t="s">
        <v>129</v>
      </c>
      <c r="N7" s="51" t="s">
        <v>169</v>
      </c>
      <c r="O7" s="39" t="s">
        <v>171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249</v>
      </c>
      <c r="L8" s="26" t="s">
        <v>73</v>
      </c>
      <c r="M8" s="26" t="s">
        <v>241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41</v>
      </c>
      <c r="C10" s="83"/>
      <c r="D10" s="83"/>
      <c r="E10" s="83"/>
      <c r="F10" s="83"/>
      <c r="G10" s="83"/>
      <c r="H10" s="83"/>
      <c r="I10" s="109"/>
      <c r="J10" s="109"/>
      <c r="K10" s="82"/>
      <c r="L10" s="82"/>
      <c r="M10" s="82"/>
      <c r="N10" s="109"/>
      <c r="O10" s="109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231</v>
      </c>
      <c r="C11" s="86"/>
      <c r="D11" s="86"/>
      <c r="E11" s="86"/>
      <c r="F11" s="86"/>
      <c r="G11" s="86"/>
      <c r="H11" s="86"/>
      <c r="I11" s="110"/>
      <c r="J11" s="110"/>
      <c r="K11" s="89"/>
      <c r="L11" s="89"/>
      <c r="M11" s="89"/>
      <c r="N11" s="110"/>
      <c r="O11" s="110"/>
    </row>
    <row r="12" spans="2:64" customFormat="1" ht="15.5">
      <c r="B12" s="58" t="s">
        <v>224</v>
      </c>
      <c r="C12" s="86"/>
      <c r="D12" s="86"/>
      <c r="E12" s="86"/>
      <c r="F12" s="86"/>
      <c r="G12" s="86"/>
      <c r="H12" s="86"/>
      <c r="I12" s="110"/>
      <c r="J12" s="110"/>
      <c r="K12" s="89"/>
      <c r="L12" s="89"/>
      <c r="M12" s="89"/>
      <c r="N12" s="110"/>
      <c r="O12" s="110"/>
    </row>
    <row r="13" spans="2:64" customFormat="1" ht="15.5">
      <c r="B13" s="66" t="s">
        <v>274</v>
      </c>
      <c r="C13" s="88"/>
      <c r="D13" s="88"/>
      <c r="E13" s="88"/>
      <c r="F13" s="88"/>
      <c r="G13" s="88"/>
      <c r="H13" s="88"/>
      <c r="I13" s="113"/>
      <c r="J13" s="113"/>
      <c r="K13" s="118"/>
      <c r="L13" s="118"/>
      <c r="M13" s="118"/>
      <c r="N13" s="113"/>
      <c r="O13" s="113"/>
    </row>
    <row r="14" spans="2:64" customFormat="1" ht="15.5">
      <c r="B14" s="58" t="s">
        <v>69</v>
      </c>
      <c r="C14" s="86"/>
      <c r="D14" s="86"/>
      <c r="E14" s="86"/>
      <c r="F14" s="86"/>
      <c r="G14" s="86"/>
      <c r="H14" s="86"/>
      <c r="I14" s="110"/>
      <c r="J14" s="110"/>
      <c r="K14" s="89"/>
      <c r="L14" s="89"/>
      <c r="M14" s="89"/>
      <c r="N14" s="110"/>
      <c r="O14" s="110"/>
    </row>
    <row r="15" spans="2:64" customFormat="1" ht="15.5">
      <c r="B15" s="66" t="s">
        <v>274</v>
      </c>
      <c r="C15" s="88"/>
      <c r="D15" s="88"/>
      <c r="E15" s="88"/>
      <c r="F15" s="88"/>
      <c r="G15" s="88"/>
      <c r="H15" s="88"/>
      <c r="I15" s="113"/>
      <c r="J15" s="113"/>
      <c r="K15" s="118"/>
      <c r="L15" s="118"/>
      <c r="M15" s="118"/>
      <c r="N15" s="113"/>
      <c r="O15" s="113"/>
    </row>
    <row r="16" spans="2:64" customFormat="1" ht="15.5">
      <c r="B16" s="58" t="s">
        <v>225</v>
      </c>
      <c r="C16" s="86"/>
      <c r="D16" s="86"/>
      <c r="E16" s="86"/>
      <c r="F16" s="86"/>
      <c r="G16" s="86"/>
      <c r="H16" s="86"/>
      <c r="I16" s="110"/>
      <c r="J16" s="110"/>
      <c r="K16" s="89"/>
      <c r="L16" s="89"/>
      <c r="M16" s="89"/>
      <c r="N16" s="110"/>
      <c r="O16" s="110"/>
    </row>
    <row r="17" spans="1:15" customFormat="1" ht="15.5">
      <c r="B17" s="66" t="s">
        <v>274</v>
      </c>
      <c r="C17" s="88"/>
      <c r="D17" s="88"/>
      <c r="E17" s="88"/>
      <c r="F17" s="88"/>
      <c r="G17" s="88"/>
      <c r="H17" s="88"/>
      <c r="I17" s="113"/>
      <c r="J17" s="113"/>
      <c r="K17" s="118"/>
      <c r="L17" s="118"/>
      <c r="M17" s="118"/>
      <c r="N17" s="113"/>
      <c r="O17" s="113"/>
    </row>
    <row r="18" spans="1:15" customFormat="1" ht="15.5">
      <c r="B18" s="58" t="s">
        <v>229</v>
      </c>
      <c r="C18" s="86"/>
      <c r="D18" s="86"/>
      <c r="E18" s="86"/>
      <c r="F18" s="86"/>
      <c r="G18" s="86"/>
      <c r="H18" s="86"/>
      <c r="I18" s="110"/>
      <c r="J18" s="110"/>
      <c r="K18" s="89"/>
      <c r="L18" s="89"/>
      <c r="M18" s="89"/>
      <c r="N18" s="110"/>
      <c r="O18" s="110"/>
    </row>
    <row r="19" spans="1:15" customFormat="1" ht="15.5">
      <c r="B19" s="66" t="s">
        <v>274</v>
      </c>
      <c r="C19" s="88"/>
      <c r="D19" s="88"/>
      <c r="E19" s="88"/>
      <c r="F19" s="88"/>
      <c r="G19" s="88"/>
      <c r="H19" s="88"/>
      <c r="I19" s="113"/>
      <c r="J19" s="113"/>
      <c r="K19" s="118"/>
      <c r="L19" s="118"/>
      <c r="M19" s="118"/>
      <c r="N19" s="113"/>
      <c r="O19" s="113"/>
    </row>
    <row r="20" spans="1:15" customFormat="1" ht="15.5">
      <c r="B20" s="58" t="s">
        <v>70</v>
      </c>
      <c r="C20" s="86"/>
      <c r="D20" s="86"/>
      <c r="E20" s="86"/>
      <c r="F20" s="86"/>
      <c r="G20" s="86"/>
      <c r="H20" s="86"/>
      <c r="I20" s="110"/>
      <c r="J20" s="110"/>
      <c r="K20" s="89"/>
      <c r="L20" s="89"/>
      <c r="M20" s="89"/>
      <c r="N20" s="110"/>
      <c r="O20" s="110"/>
    </row>
    <row r="21" spans="1:15" customFormat="1" ht="15.5">
      <c r="B21" s="66" t="s">
        <v>274</v>
      </c>
      <c r="C21" s="88"/>
      <c r="D21" s="88"/>
      <c r="E21" s="88"/>
      <c r="F21" s="88"/>
      <c r="G21" s="88"/>
      <c r="H21" s="88"/>
      <c r="I21" s="113"/>
      <c r="J21" s="113"/>
      <c r="K21" s="118"/>
      <c r="L21" s="118"/>
      <c r="M21" s="118"/>
      <c r="N21" s="113"/>
      <c r="O21" s="113"/>
    </row>
    <row r="22" spans="1:15" customFormat="1" ht="15.5">
      <c r="B22" s="58" t="s">
        <v>230</v>
      </c>
      <c r="C22" s="86"/>
      <c r="D22" s="86"/>
      <c r="E22" s="86"/>
      <c r="F22" s="86"/>
      <c r="G22" s="86"/>
      <c r="H22" s="86"/>
      <c r="I22" s="110"/>
      <c r="J22" s="110"/>
      <c r="K22" s="89"/>
      <c r="L22" s="89"/>
      <c r="M22" s="89"/>
      <c r="N22" s="110"/>
      <c r="O22" s="110"/>
    </row>
    <row r="23" spans="1:15" customFormat="1" ht="15.5">
      <c r="B23" s="122" t="s">
        <v>274</v>
      </c>
      <c r="C23" s="88"/>
      <c r="D23" s="88"/>
      <c r="E23" s="88"/>
      <c r="F23" s="88"/>
      <c r="G23" s="88"/>
      <c r="H23" s="88"/>
      <c r="I23" s="113"/>
      <c r="J23" s="113"/>
      <c r="K23" s="118"/>
      <c r="L23" s="118"/>
      <c r="M23" s="118"/>
      <c r="N23" s="113"/>
      <c r="O23" s="113"/>
    </row>
    <row r="24" spans="1:15" customFormat="1">
      <c r="A24" s="1"/>
      <c r="B24" s="115" t="s">
        <v>248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5" t="s">
        <v>131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5" t="s">
        <v>244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5" t="s">
        <v>245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8" t="s">
        <v>255</v>
      </c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</row>
    <row r="29" spans="1:15" customFormat="1" ht="12.5"/>
    <row r="30" spans="1:15" customFormat="1" ht="12.5"/>
    <row r="31" spans="1:15" customFormat="1" ht="12.5"/>
    <row r="32" spans="1:15" customFormat="1" ht="12.5"/>
    <row r="33" customFormat="1" ht="12.5"/>
    <row r="34" customFormat="1" ht="12.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7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workbookViewId="0">
      <selection activeCell="C42" sqref="C42"/>
    </sheetView>
  </sheetViews>
  <sheetFormatPr defaultColWidth="9.1796875" defaultRowHeight="18"/>
  <cols>
    <col min="1" max="1" width="6.26953125" style="1" customWidth="1"/>
    <col min="2" max="2" width="47.26953125" style="2" customWidth="1"/>
    <col min="3" max="3" width="12.54296875" style="2" customWidth="1"/>
    <col min="4" max="4" width="6" style="1" bestFit="1" customWidth="1"/>
    <col min="5" max="5" width="11.1796875" style="1" customWidth="1"/>
    <col min="6" max="6" width="8.7265625" style="1" customWidth="1"/>
    <col min="7" max="7" width="11.81640625" style="1" bestFit="1" customWidth="1"/>
    <col min="8" max="9" width="11.1796875" style="1" customWidth="1"/>
    <col min="10" max="10" width="28.453125" style="3" customWidth="1"/>
    <col min="11" max="11" width="6.7265625" style="3" customWidth="1"/>
    <col min="12" max="12" width="7.7265625" style="3" customWidth="1"/>
    <col min="13" max="13" width="7.1796875" style="3" customWidth="1"/>
    <col min="14" max="14" width="6" style="3" customWidth="1"/>
    <col min="15" max="15" width="7.81640625" style="3" customWidth="1"/>
    <col min="16" max="16" width="8.1796875" style="3" customWidth="1"/>
    <col min="17" max="17" width="6.26953125" style="3" customWidth="1"/>
    <col min="18" max="18" width="8" style="3" customWidth="1"/>
    <col min="19" max="19" width="8.7265625" style="3" customWidth="1"/>
    <col min="20" max="20" width="10" style="3" customWidth="1"/>
    <col min="21" max="21" width="9.54296875" style="3" customWidth="1"/>
    <col min="22" max="22" width="6.1796875" style="3" customWidth="1"/>
    <col min="23" max="24" width="5.7265625" style="3" customWidth="1"/>
    <col min="25" max="25" width="6.81640625" style="3" customWidth="1"/>
    <col min="26" max="26" width="6.453125" style="3" customWidth="1"/>
    <col min="27" max="27" width="6.7265625" style="3" customWidth="1"/>
    <col min="28" max="28" width="7.26953125" style="3" customWidth="1"/>
    <col min="29" max="40" width="5.7265625" style="3" customWidth="1"/>
    <col min="41" max="55" width="9.1796875" style="3"/>
    <col min="56" max="16384" width="9.1796875" style="1"/>
  </cols>
  <sheetData>
    <row r="1" spans="2:55">
      <c r="B1" s="80" t="s">
        <v>279</v>
      </c>
    </row>
    <row r="2" spans="2:55">
      <c r="B2" s="80" t="s">
        <v>280</v>
      </c>
    </row>
    <row r="3" spans="2:55">
      <c r="B3" s="80" t="s">
        <v>591</v>
      </c>
    </row>
    <row r="4" spans="2:55">
      <c r="B4" s="80" t="s">
        <v>592</v>
      </c>
    </row>
    <row r="6" spans="2:55" ht="26.25" customHeight="1">
      <c r="B6" s="154" t="s">
        <v>200</v>
      </c>
      <c r="C6" s="155"/>
      <c r="D6" s="155"/>
      <c r="E6" s="155"/>
      <c r="F6" s="155"/>
      <c r="G6" s="155"/>
      <c r="H6" s="155"/>
      <c r="I6" s="155"/>
      <c r="J6" s="156"/>
    </row>
    <row r="7" spans="2:55" s="3" customFormat="1" ht="62">
      <c r="B7" s="36" t="s">
        <v>135</v>
      </c>
      <c r="C7" s="38" t="s">
        <v>61</v>
      </c>
      <c r="D7" s="38" t="s">
        <v>103</v>
      </c>
      <c r="E7" s="38" t="s">
        <v>62</v>
      </c>
      <c r="F7" s="38" t="s">
        <v>120</v>
      </c>
      <c r="G7" s="38" t="s">
        <v>215</v>
      </c>
      <c r="H7" s="52" t="s">
        <v>169</v>
      </c>
      <c r="I7" s="40" t="s">
        <v>170</v>
      </c>
      <c r="J7" s="40" t="s">
        <v>239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251</v>
      </c>
      <c r="H8" s="26" t="s">
        <v>20</v>
      </c>
      <c r="I8" s="16" t="s">
        <v>20</v>
      </c>
      <c r="J8" s="104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43</v>
      </c>
      <c r="C10" s="91"/>
      <c r="D10" s="128"/>
      <c r="E10" s="109"/>
      <c r="F10" s="128"/>
      <c r="G10" s="82">
        <v>1576.58</v>
      </c>
      <c r="H10" s="109"/>
      <c r="I10" s="109">
        <f>+I11</f>
        <v>2.5713575449359642E-3</v>
      </c>
      <c r="J10" s="128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236</v>
      </c>
      <c r="C11" s="94"/>
      <c r="D11" s="129"/>
      <c r="E11" s="108"/>
      <c r="F11" s="129"/>
      <c r="G11" s="85">
        <v>1576.58</v>
      </c>
      <c r="H11" s="108"/>
      <c r="I11" s="108">
        <f>+I12</f>
        <v>2.5713575449359642E-3</v>
      </c>
      <c r="J11" s="129"/>
    </row>
    <row r="12" spans="2:55" customFormat="1" ht="15.5">
      <c r="B12" s="58" t="s">
        <v>104</v>
      </c>
      <c r="C12" s="94"/>
      <c r="D12" s="129"/>
      <c r="E12" s="108"/>
      <c r="F12" s="129"/>
      <c r="G12" s="85">
        <v>1576.58</v>
      </c>
      <c r="H12" s="108"/>
      <c r="I12" s="108">
        <f>+I13+I15</f>
        <v>2.5713575449359642E-3</v>
      </c>
      <c r="J12" s="129"/>
    </row>
    <row r="13" spans="2:55" customFormat="1" ht="15.5">
      <c r="B13" s="66" t="s">
        <v>606</v>
      </c>
      <c r="C13" s="130"/>
      <c r="D13" s="131" t="s">
        <v>607</v>
      </c>
      <c r="E13" s="132">
        <v>6.7599999999999993E-2</v>
      </c>
      <c r="F13" s="131" t="s">
        <v>163</v>
      </c>
      <c r="G13" s="133">
        <v>370.49700000000001</v>
      </c>
      <c r="H13" s="133">
        <f>+G13/G12*100</f>
        <v>23.50004439990359</v>
      </c>
      <c r="I13" s="134">
        <f>+G13/'סכום נכסי הקרן'!C42</f>
        <v>6.0427016474022262E-4</v>
      </c>
      <c r="J13" s="131"/>
    </row>
    <row r="14" spans="2:55" customFormat="1" ht="15.5">
      <c r="B14" s="58" t="s">
        <v>105</v>
      </c>
      <c r="C14" s="94"/>
      <c r="D14" s="129"/>
      <c r="E14" s="108"/>
      <c r="F14" s="129"/>
      <c r="G14" s="85"/>
      <c r="H14" s="108"/>
      <c r="I14" s="108"/>
      <c r="J14" s="129"/>
    </row>
    <row r="15" spans="2:55" customFormat="1" ht="15.5">
      <c r="B15" s="66" t="s">
        <v>608</v>
      </c>
      <c r="C15" s="130"/>
      <c r="D15" s="131"/>
      <c r="E15" s="131"/>
      <c r="F15" s="131" t="s">
        <v>163</v>
      </c>
      <c r="G15" s="133">
        <f>+G12-G13</f>
        <v>1206.0829999999999</v>
      </c>
      <c r="H15" s="133">
        <f>+G15/G12*100</f>
        <v>76.499955600096399</v>
      </c>
      <c r="I15" s="134">
        <f>+G15/'סכום נכסי הקרן'!C42</f>
        <v>1.9670873801957418E-3</v>
      </c>
      <c r="J15" s="131"/>
    </row>
    <row r="16" spans="2:55" customFormat="1" ht="15.5">
      <c r="B16" s="58" t="s">
        <v>237</v>
      </c>
      <c r="C16" s="94"/>
      <c r="D16" s="129"/>
      <c r="E16" s="108"/>
      <c r="F16" s="129"/>
      <c r="G16" s="85"/>
      <c r="H16" s="108"/>
      <c r="I16" s="108"/>
      <c r="J16" s="129"/>
    </row>
    <row r="17" spans="2:10" customFormat="1" ht="15.5">
      <c r="B17" s="58" t="s">
        <v>104</v>
      </c>
      <c r="C17" s="94"/>
      <c r="D17" s="129"/>
      <c r="E17" s="108"/>
      <c r="F17" s="129"/>
      <c r="G17" s="85"/>
      <c r="H17" s="108"/>
      <c r="I17" s="108"/>
      <c r="J17" s="129"/>
    </row>
    <row r="18" spans="2:10" customFormat="1" ht="15.5">
      <c r="B18" s="66" t="s">
        <v>274</v>
      </c>
      <c r="C18" s="130"/>
      <c r="D18" s="131"/>
      <c r="E18" s="132"/>
      <c r="F18" s="131"/>
      <c r="G18" s="133"/>
      <c r="H18" s="132"/>
      <c r="I18" s="132"/>
      <c r="J18" s="131"/>
    </row>
    <row r="19" spans="2:10" customFormat="1" ht="15.5">
      <c r="B19" s="58" t="s">
        <v>105</v>
      </c>
      <c r="C19" s="94"/>
      <c r="D19" s="129"/>
      <c r="E19" s="108"/>
      <c r="F19" s="129"/>
      <c r="G19" s="85"/>
      <c r="H19" s="108"/>
      <c r="I19" s="108"/>
      <c r="J19" s="129"/>
    </row>
    <row r="20" spans="2:10" customFormat="1" ht="15.5">
      <c r="B20" s="122" t="s">
        <v>274</v>
      </c>
      <c r="C20" s="130"/>
      <c r="D20" s="131"/>
      <c r="E20" s="132"/>
      <c r="F20" s="131"/>
      <c r="G20" s="133"/>
      <c r="H20" s="132"/>
      <c r="I20" s="132"/>
      <c r="J20" s="131"/>
    </row>
    <row r="21" spans="2:10" customFormat="1" ht="12.5"/>
    <row r="22" spans="2:10" customFormat="1" ht="12.5"/>
    <row r="23" spans="2:10" customFormat="1" ht="12.5"/>
    <row r="24" spans="2:10" customFormat="1" ht="12.5"/>
    <row r="25" spans="2:10" customFormat="1" ht="12.5"/>
    <row r="26" spans="2:10" customFormat="1" ht="12.5"/>
    <row r="27" spans="2:10" customFormat="1" ht="12.5"/>
    <row r="28" spans="2:10" customFormat="1" ht="12.5"/>
    <row r="29" spans="2:10" customFormat="1" ht="12.5"/>
    <row r="30" spans="2:10" customFormat="1" ht="12.5"/>
    <row r="31" spans="2:10" customFormat="1" ht="12.5"/>
    <row r="32" spans="2:10" customFormat="1" ht="12.5"/>
    <row r="33" customFormat="1" ht="12.5"/>
    <row r="34" customFormat="1" ht="12.5"/>
    <row r="35" customFormat="1" ht="12.5"/>
    <row r="36" customFormat="1" ht="12.5"/>
    <row r="37" customFormat="1" ht="12.5"/>
    <row r="38" customFormat="1" ht="12.5"/>
    <row r="39" customFormat="1" ht="12.5"/>
    <row r="40" customFormat="1" ht="12.5"/>
    <row r="41" customFormat="1" ht="12.5"/>
    <row r="42" customFormat="1" ht="12.5"/>
    <row r="43" customFormat="1" ht="12.5"/>
    <row r="44" customFormat="1" ht="12.5"/>
    <row r="45" customFormat="1" ht="12.5"/>
    <row r="46" customFormat="1" ht="12.5"/>
    <row r="47" customFormat="1" ht="12.5"/>
    <row r="48" customFormat="1" ht="12.5"/>
    <row r="49" spans="6:8" customFormat="1" ht="12.5"/>
    <row r="50" spans="6:8" customFormat="1" ht="12.5"/>
    <row r="51" spans="6:8" customFormat="1" ht="12.5"/>
    <row r="52" spans="6:8" customFormat="1" ht="12.5"/>
    <row r="53" spans="6:8" customFormat="1" ht="12.5"/>
    <row r="54" spans="6:8" customFormat="1" ht="12.5"/>
    <row r="55" spans="6:8" customFormat="1" ht="12.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J7:J10 A56:XFD1048576 K5:XFD10 A5:I10" xr:uid="{00000000-0002-0000-17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C42" sqref="C42"/>
    </sheetView>
  </sheetViews>
  <sheetFormatPr defaultColWidth="9.1796875" defaultRowHeight="18"/>
  <cols>
    <col min="1" max="1" width="6.26953125" style="1" customWidth="1"/>
    <col min="2" max="2" width="47.26953125" style="2" customWidth="1"/>
    <col min="3" max="3" width="10.7265625" style="2" customWidth="1"/>
    <col min="4" max="4" width="5.54296875" style="1" customWidth="1"/>
    <col min="5" max="5" width="9.26953125" style="1" customWidth="1"/>
    <col min="6" max="6" width="11.1796875" style="1" customWidth="1"/>
    <col min="7" max="7" width="8.7265625" style="1" customWidth="1"/>
    <col min="8" max="8" width="11.1796875" style="1" customWidth="1"/>
    <col min="9" max="9" width="9.26953125" style="1" bestFit="1" customWidth="1"/>
    <col min="10" max="11" width="11.1796875" style="1" customWidth="1"/>
    <col min="12" max="12" width="6.7265625" style="3" customWidth="1"/>
    <col min="13" max="13" width="7.7265625" style="3" customWidth="1"/>
    <col min="14" max="14" width="7.1796875" style="3" customWidth="1"/>
    <col min="15" max="15" width="6" style="3" customWidth="1"/>
    <col min="16" max="16" width="7.81640625" style="3" customWidth="1"/>
    <col min="17" max="17" width="8.1796875" style="3" customWidth="1"/>
    <col min="18" max="18" width="6.26953125" style="3" customWidth="1"/>
    <col min="19" max="19" width="8" style="3" customWidth="1"/>
    <col min="20" max="20" width="8.7265625" style="3" customWidth="1"/>
    <col min="21" max="21" width="10" style="3" customWidth="1"/>
    <col min="22" max="22" width="9.54296875" style="3" customWidth="1"/>
    <col min="23" max="23" width="6.1796875" style="3" customWidth="1"/>
    <col min="24" max="25" width="5.7265625" style="3" customWidth="1"/>
    <col min="26" max="26" width="6.81640625" style="3" customWidth="1"/>
    <col min="27" max="27" width="6.453125" style="1" customWidth="1"/>
    <col min="28" max="28" width="6.7265625" style="1" customWidth="1"/>
    <col min="29" max="29" width="7.26953125" style="1" customWidth="1"/>
    <col min="30" max="41" width="5.7265625" style="1" customWidth="1"/>
    <col min="42" max="16384" width="9.1796875" style="1"/>
  </cols>
  <sheetData>
    <row r="1" spans="2:60">
      <c r="B1" s="80" t="s">
        <v>279</v>
      </c>
    </row>
    <row r="2" spans="2:60">
      <c r="B2" s="80" t="s">
        <v>280</v>
      </c>
    </row>
    <row r="3" spans="2:60">
      <c r="B3" s="80" t="s">
        <v>591</v>
      </c>
    </row>
    <row r="4" spans="2:60">
      <c r="B4" s="80" t="s">
        <v>592</v>
      </c>
    </row>
    <row r="6" spans="2:60" ht="26.25" customHeight="1">
      <c r="B6" s="151" t="s">
        <v>201</v>
      </c>
      <c r="C6" s="152"/>
      <c r="D6" s="152"/>
      <c r="E6" s="152"/>
      <c r="F6" s="152"/>
      <c r="G6" s="152"/>
      <c r="H6" s="152"/>
      <c r="I6" s="152"/>
      <c r="J6" s="152"/>
      <c r="K6" s="153"/>
    </row>
    <row r="7" spans="2:60" s="3" customFormat="1" ht="66">
      <c r="B7" s="36" t="s">
        <v>135</v>
      </c>
      <c r="C7" s="36" t="s">
        <v>136</v>
      </c>
      <c r="D7" s="36" t="s">
        <v>15</v>
      </c>
      <c r="E7" s="36" t="s">
        <v>16</v>
      </c>
      <c r="F7" s="36" t="s">
        <v>64</v>
      </c>
      <c r="G7" s="36" t="s">
        <v>120</v>
      </c>
      <c r="H7" s="36" t="s">
        <v>60</v>
      </c>
      <c r="I7" s="36" t="s">
        <v>129</v>
      </c>
      <c r="J7" s="53" t="s">
        <v>169</v>
      </c>
      <c r="K7" s="123" t="s">
        <v>170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241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213</v>
      </c>
      <c r="C10" s="83"/>
      <c r="D10" s="83"/>
      <c r="E10" s="83"/>
      <c r="F10" s="109"/>
      <c r="G10" s="83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231</v>
      </c>
      <c r="C11" s="86"/>
      <c r="D11" s="86"/>
      <c r="E11" s="86"/>
      <c r="F11" s="110"/>
      <c r="G11" s="86"/>
      <c r="H11" s="110"/>
      <c r="I11" s="89"/>
      <c r="J11" s="110"/>
      <c r="K11" s="110"/>
    </row>
    <row r="12" spans="2:60" customFormat="1" ht="15.5">
      <c r="B12" s="64" t="s">
        <v>274</v>
      </c>
      <c r="C12" s="87"/>
      <c r="D12" s="87"/>
      <c r="E12" s="87"/>
      <c r="F12" s="111"/>
      <c r="G12" s="87"/>
      <c r="H12" s="111"/>
      <c r="I12" s="90"/>
      <c r="J12" s="111"/>
      <c r="K12" s="111"/>
    </row>
    <row r="13" spans="2:60" customFormat="1" ht="15.5">
      <c r="B13" s="58" t="s">
        <v>230</v>
      </c>
      <c r="C13" s="86"/>
      <c r="D13" s="86"/>
      <c r="E13" s="86"/>
      <c r="F13" s="110"/>
      <c r="G13" s="86"/>
      <c r="H13" s="110"/>
      <c r="I13" s="89"/>
      <c r="J13" s="110"/>
      <c r="K13" s="110"/>
    </row>
    <row r="14" spans="2:60" customFormat="1" ht="15.5">
      <c r="B14" s="120" t="s">
        <v>274</v>
      </c>
      <c r="C14" s="87"/>
      <c r="D14" s="87"/>
      <c r="E14" s="87"/>
      <c r="F14" s="111"/>
      <c r="G14" s="87"/>
      <c r="H14" s="111"/>
      <c r="I14" s="90"/>
      <c r="J14" s="111"/>
      <c r="K14" s="111"/>
    </row>
    <row r="15" spans="2:60" customFormat="1" ht="12.5"/>
    <row r="16" spans="2:60" customFormat="1" ht="12.5"/>
    <row r="17" customFormat="1" ht="12.5"/>
    <row r="18" customFormat="1" ht="12.5"/>
    <row r="19" customFormat="1" ht="12.5"/>
    <row r="20" customFormat="1" ht="12.5"/>
    <row r="21" customFormat="1" ht="12.5"/>
    <row r="22" customFormat="1" ht="12.5"/>
    <row r="23" customFormat="1" ht="12.5"/>
    <row r="24" customFormat="1" ht="12.5"/>
    <row r="25" customFormat="1" ht="12.5"/>
    <row r="26" customFormat="1" ht="12.5"/>
    <row r="27" customFormat="1" ht="12.5"/>
    <row r="28" customFormat="1" ht="12.5"/>
    <row r="29" customFormat="1" ht="12.5"/>
    <row r="30" customFormat="1" ht="12.5"/>
    <row r="31" customFormat="1" ht="12.5"/>
    <row r="32" customFormat="1" ht="12.5"/>
    <row r="33" customFormat="1" ht="12.5"/>
    <row r="34" customFormat="1" ht="12.5"/>
    <row r="35" customFormat="1" ht="12.5"/>
    <row r="36" customFormat="1" ht="12.5"/>
    <row r="37" customFormat="1" ht="12.5"/>
    <row r="38" customFormat="1" ht="12.5"/>
    <row r="39" customFormat="1" ht="12.5"/>
    <row r="40" customFormat="1" ht="12.5"/>
    <row r="41" customFormat="1" ht="12.5"/>
    <row r="42" customFormat="1" ht="12.5"/>
    <row r="43" customFormat="1" ht="12.5"/>
    <row r="44" customFormat="1" ht="12.5"/>
    <row r="45" customFormat="1" ht="12.5"/>
    <row r="46" customFormat="1" ht="12.5"/>
    <row r="47" customFormat="1" ht="12.5"/>
    <row r="48" customFormat="1" ht="12.5"/>
    <row r="49" spans="4:8" customFormat="1" ht="12.5"/>
    <row r="50" spans="4:8" customFormat="1" ht="12.5"/>
    <row r="51" spans="4:8" customFormat="1" ht="12.5"/>
    <row r="52" spans="4:8" customFormat="1" ht="12.5"/>
    <row r="53" spans="4:8" customFormat="1" ht="12.5"/>
    <row r="54" spans="4:8" customFormat="1" ht="12.5"/>
    <row r="55" spans="4:8" customFormat="1" ht="12.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topLeftCell="A7" workbookViewId="0">
      <selection activeCell="C42" sqref="C42"/>
    </sheetView>
  </sheetViews>
  <sheetFormatPr defaultColWidth="9.1796875" defaultRowHeight="18"/>
  <cols>
    <col min="1" max="1" width="6.26953125" style="1" customWidth="1"/>
    <col min="2" max="2" width="47.26953125" style="2" customWidth="1"/>
    <col min="3" max="3" width="6.26953125" style="1" bestFit="1" customWidth="1"/>
    <col min="4" max="4" width="5.54296875" style="1" customWidth="1"/>
    <col min="5" max="5" width="8.7265625" style="1" bestFit="1" customWidth="1"/>
    <col min="6" max="6" width="11.1796875" style="1" customWidth="1"/>
    <col min="7" max="7" width="9.81640625" style="1" bestFit="1" customWidth="1"/>
    <col min="8" max="8" width="11.1796875" style="1" customWidth="1"/>
    <col min="9" max="9" width="9.26953125" style="1" bestFit="1" customWidth="1"/>
    <col min="10" max="11" width="11.1796875" style="1" customWidth="1"/>
    <col min="12" max="12" width="6.7265625" style="3" customWidth="1"/>
    <col min="13" max="13" width="7.7265625" style="3" customWidth="1"/>
    <col min="14" max="14" width="7.1796875" style="3" customWidth="1"/>
    <col min="15" max="15" width="6" style="3" customWidth="1"/>
    <col min="16" max="16" width="7.81640625" style="3" customWidth="1"/>
    <col min="17" max="17" width="8.1796875" style="3" customWidth="1"/>
    <col min="18" max="18" width="6.26953125" style="3" customWidth="1"/>
    <col min="19" max="19" width="8" style="3" customWidth="1"/>
    <col min="20" max="20" width="8.7265625" style="3" customWidth="1"/>
    <col min="21" max="21" width="10" style="3" customWidth="1"/>
    <col min="22" max="22" width="9.54296875" style="3" customWidth="1"/>
    <col min="23" max="23" width="6.1796875" style="3" customWidth="1"/>
    <col min="24" max="25" width="5.7265625" style="3" customWidth="1"/>
    <col min="26" max="26" width="6.81640625" style="3" customWidth="1"/>
    <col min="27" max="27" width="6.453125" style="1" customWidth="1"/>
    <col min="28" max="28" width="6.7265625" style="1" customWidth="1"/>
    <col min="29" max="29" width="7.26953125" style="1" customWidth="1"/>
    <col min="30" max="41" width="5.7265625" style="1" customWidth="1"/>
    <col min="42" max="16384" width="9.1796875" style="1"/>
  </cols>
  <sheetData>
    <row r="1" spans="2:60">
      <c r="B1" s="80" t="s">
        <v>279</v>
      </c>
    </row>
    <row r="2" spans="2:60">
      <c r="B2" s="80" t="s">
        <v>280</v>
      </c>
    </row>
    <row r="3" spans="2:60">
      <c r="B3" s="80" t="s">
        <v>591</v>
      </c>
    </row>
    <row r="4" spans="2:60">
      <c r="B4" s="80" t="s">
        <v>592</v>
      </c>
    </row>
    <row r="6" spans="2:60" ht="26.25" customHeight="1">
      <c r="B6" s="151" t="s">
        <v>202</v>
      </c>
      <c r="C6" s="152"/>
      <c r="D6" s="152"/>
      <c r="E6" s="152"/>
      <c r="F6" s="152"/>
      <c r="G6" s="152"/>
      <c r="H6" s="152"/>
      <c r="I6" s="152"/>
      <c r="J6" s="152"/>
      <c r="K6" s="153"/>
    </row>
    <row r="7" spans="2:60" s="3" customFormat="1" ht="46.5">
      <c r="B7" s="36" t="s">
        <v>135</v>
      </c>
      <c r="C7" s="52" t="s">
        <v>238</v>
      </c>
      <c r="D7" s="38" t="s">
        <v>15</v>
      </c>
      <c r="E7" s="38" t="s">
        <v>16</v>
      </c>
      <c r="F7" s="38" t="s">
        <v>64</v>
      </c>
      <c r="G7" s="38" t="s">
        <v>120</v>
      </c>
      <c r="H7" s="38" t="s">
        <v>60</v>
      </c>
      <c r="I7" s="38" t="s">
        <v>129</v>
      </c>
      <c r="J7" s="52" t="s">
        <v>169</v>
      </c>
      <c r="K7" s="40" t="s">
        <v>170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241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63</v>
      </c>
      <c r="C10" s="83"/>
      <c r="D10" s="83"/>
      <c r="E10" s="83"/>
      <c r="F10" s="109"/>
      <c r="G10" s="83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231</v>
      </c>
      <c r="C11" s="86"/>
      <c r="D11" s="86"/>
      <c r="E11" s="86"/>
      <c r="F11" s="110"/>
      <c r="G11" s="86"/>
      <c r="H11" s="110"/>
      <c r="I11" s="89"/>
      <c r="J11" s="110"/>
      <c r="K11" s="110"/>
    </row>
    <row r="12" spans="2:60" customFormat="1" ht="15.5">
      <c r="B12" s="64" t="s">
        <v>590</v>
      </c>
      <c r="C12" s="88"/>
      <c r="D12" s="88"/>
      <c r="E12" s="88"/>
      <c r="F12" s="113"/>
      <c r="G12" s="88"/>
      <c r="H12" s="113"/>
      <c r="I12" s="118"/>
      <c r="J12" s="113"/>
      <c r="K12" s="113"/>
    </row>
    <row r="13" spans="2:60" customFormat="1" ht="15.5">
      <c r="B13" s="58" t="s">
        <v>230</v>
      </c>
      <c r="C13" s="86"/>
      <c r="D13" s="86"/>
      <c r="E13" s="86"/>
      <c r="F13" s="110"/>
      <c r="G13" s="86"/>
      <c r="H13" s="110"/>
      <c r="I13" s="89"/>
      <c r="J13" s="110"/>
      <c r="K13" s="110"/>
    </row>
    <row r="14" spans="2:60" customFormat="1" ht="15.5">
      <c r="B14" s="120" t="s">
        <v>274</v>
      </c>
      <c r="C14" s="88"/>
      <c r="D14" s="88"/>
      <c r="E14" s="88"/>
      <c r="F14" s="113"/>
      <c r="G14" s="88"/>
      <c r="H14" s="113"/>
      <c r="I14" s="118"/>
      <c r="J14" s="113"/>
      <c r="K14" s="113"/>
    </row>
    <row r="15" spans="2:60" customFormat="1" ht="12.5"/>
    <row r="16" spans="2:60" customFormat="1" ht="12.5"/>
    <row r="17" customFormat="1" ht="12.5"/>
    <row r="18" customFormat="1" ht="12.5"/>
    <row r="19" customFormat="1" ht="12.5"/>
    <row r="20" customFormat="1" ht="12.5"/>
    <row r="21" customFormat="1" ht="12.5"/>
    <row r="22" customFormat="1" ht="12.5"/>
    <row r="23" customFormat="1" ht="12.5"/>
    <row r="24" customFormat="1" ht="12.5"/>
    <row r="25" customFormat="1" ht="12.5"/>
    <row r="26" customFormat="1" ht="12.5"/>
    <row r="27" customFormat="1" ht="12.5"/>
    <row r="28" customFormat="1" ht="12.5"/>
    <row r="29" customFormat="1" ht="12.5"/>
    <row r="30" customFormat="1" ht="12.5"/>
    <row r="31" customFormat="1" ht="12.5"/>
    <row r="32" customFormat="1" ht="12.5"/>
    <row r="33" customFormat="1" ht="12.5"/>
    <row r="34" customFormat="1" ht="12.5"/>
    <row r="35" customFormat="1" ht="12.5"/>
    <row r="36" customFormat="1" ht="12.5"/>
    <row r="37" customFormat="1" ht="12.5"/>
    <row r="38" customFormat="1" ht="12.5"/>
    <row r="39" customFormat="1" ht="12.5"/>
    <row r="40" customFormat="1" ht="12.5"/>
    <row r="41" customFormat="1" ht="12.5"/>
    <row r="42" customFormat="1" ht="12.5"/>
    <row r="43" customFormat="1" ht="12.5"/>
    <row r="44" customFormat="1" ht="12.5"/>
    <row r="45" customFormat="1" ht="12.5"/>
    <row r="46" customFormat="1" ht="12.5"/>
    <row r="47" customFormat="1" ht="12.5"/>
    <row r="48" customFormat="1" ht="12.5"/>
    <row r="49" spans="4:8" customFormat="1" ht="12.5"/>
    <row r="50" spans="4:8" customFormat="1" ht="12.5"/>
    <row r="51" spans="4:8" customFormat="1" ht="12.5"/>
    <row r="52" spans="4:8" customFormat="1" ht="12.5"/>
    <row r="53" spans="4:8" customFormat="1" ht="12.5"/>
    <row r="54" spans="4:8" customFormat="1" ht="12.5"/>
    <row r="55" spans="4:8" customFormat="1" ht="12.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C15" sqref="C15"/>
    </sheetView>
  </sheetViews>
  <sheetFormatPr defaultColWidth="9.1796875" defaultRowHeight="18"/>
  <cols>
    <col min="1" max="1" width="6.26953125" style="1" customWidth="1"/>
    <col min="2" max="2" width="47.26953125" style="2" customWidth="1"/>
    <col min="3" max="3" width="14.7265625" style="1" customWidth="1"/>
    <col min="4" max="4" width="11.7265625" style="1" customWidth="1"/>
    <col min="5" max="5" width="7.1796875" style="3" customWidth="1"/>
    <col min="6" max="6" width="6" style="3" customWidth="1"/>
    <col min="7" max="7" width="7.81640625" style="3" customWidth="1"/>
    <col min="8" max="8" width="8.1796875" style="3" customWidth="1"/>
    <col min="9" max="9" width="6.26953125" style="3" customWidth="1"/>
    <col min="10" max="10" width="8" style="3" customWidth="1"/>
    <col min="11" max="11" width="8.7265625" style="3" customWidth="1"/>
    <col min="12" max="12" width="10" style="3" customWidth="1"/>
    <col min="13" max="13" width="9.54296875" style="3" customWidth="1"/>
    <col min="14" max="14" width="6.1796875" style="3" customWidth="1"/>
    <col min="15" max="16" width="5.7265625" style="3" customWidth="1"/>
    <col min="17" max="17" width="6.81640625" style="3" customWidth="1"/>
    <col min="18" max="18" width="6.453125" style="1" customWidth="1"/>
    <col min="19" max="19" width="6.7265625" style="1" customWidth="1"/>
    <col min="20" max="20" width="7.26953125" style="1" customWidth="1"/>
    <col min="21" max="32" width="5.7265625" style="1" customWidth="1"/>
    <col min="33" max="16384" width="9.1796875" style="1"/>
  </cols>
  <sheetData>
    <row r="1" spans="2:17">
      <c r="B1" s="80" t="s">
        <v>279</v>
      </c>
    </row>
    <row r="2" spans="2:17">
      <c r="B2" s="80" t="s">
        <v>280</v>
      </c>
    </row>
    <row r="3" spans="2:17">
      <c r="B3" s="80" t="s">
        <v>591</v>
      </c>
    </row>
    <row r="4" spans="2:17">
      <c r="B4" s="80" t="s">
        <v>592</v>
      </c>
    </row>
    <row r="6" spans="2:17" ht="26.25" customHeight="1">
      <c r="B6" s="151" t="s">
        <v>203</v>
      </c>
      <c r="C6" s="152"/>
      <c r="D6" s="153"/>
    </row>
    <row r="7" spans="2:17" s="3" customFormat="1" ht="31">
      <c r="B7" s="36" t="s">
        <v>135</v>
      </c>
      <c r="C7" s="43" t="s">
        <v>126</v>
      </c>
      <c r="D7" s="44" t="s">
        <v>125</v>
      </c>
    </row>
    <row r="8" spans="2:17" s="3" customFormat="1">
      <c r="B8" s="14"/>
      <c r="C8" s="26" t="s">
        <v>241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124</v>
      </c>
      <c r="C10" s="82">
        <f>+C12+C14</f>
        <v>3536.51</v>
      </c>
      <c r="D10" s="9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5">
      <c r="B11" s="58" t="s">
        <v>231</v>
      </c>
      <c r="C11" s="86"/>
      <c r="D11" s="92"/>
    </row>
    <row r="12" spans="2:17" customFormat="1" ht="15.5">
      <c r="B12" s="64" t="s">
        <v>274</v>
      </c>
      <c r="C12" s="88"/>
      <c r="D12" s="95"/>
    </row>
    <row r="13" spans="2:17" customFormat="1" ht="15.5">
      <c r="B13" s="58" t="s">
        <v>230</v>
      </c>
      <c r="C13" s="86"/>
      <c r="D13" s="92"/>
    </row>
    <row r="14" spans="2:17" customFormat="1" ht="15.5">
      <c r="B14" s="117" t="s">
        <v>578</v>
      </c>
      <c r="C14" s="90">
        <v>3536.51</v>
      </c>
      <c r="D14" s="93">
        <v>45199</v>
      </c>
    </row>
    <row r="15" spans="2:17" customFormat="1" ht="12.5"/>
    <row r="16" spans="2:17" customFormat="1" ht="12.5"/>
    <row r="17" customFormat="1" ht="12.5"/>
    <row r="18" customFormat="1" ht="12.5"/>
    <row r="19" customFormat="1" ht="12.5"/>
    <row r="20" customFormat="1" ht="12.5"/>
    <row r="21" customFormat="1" ht="12.5"/>
    <row r="22" customFormat="1" ht="12.5"/>
    <row r="23" customFormat="1" ht="12.5"/>
    <row r="24" customFormat="1" ht="12.5"/>
    <row r="25" customFormat="1" ht="12.5"/>
    <row r="26" customFormat="1" ht="12.5"/>
    <row r="27" customFormat="1" ht="12.5"/>
    <row r="28" customFormat="1" ht="12.5"/>
    <row r="29" customFormat="1" ht="12.5"/>
    <row r="30" customFormat="1" ht="12.5"/>
    <row r="31" customFormat="1" ht="12.5"/>
    <row r="32" customFormat="1" ht="12.5"/>
    <row r="33" customFormat="1" ht="12.5"/>
    <row r="34" customFormat="1" ht="12.5"/>
    <row r="35" customFormat="1" ht="12.5"/>
    <row r="36" customFormat="1" ht="12.5"/>
    <row r="37" customFormat="1" ht="12.5"/>
    <row r="38" customFormat="1" ht="12.5"/>
    <row r="39" customFormat="1" ht="12.5"/>
    <row r="40" customFormat="1" ht="12.5"/>
    <row r="41" customFormat="1" ht="12.5"/>
    <row r="42" customFormat="1" ht="12.5"/>
    <row r="43" customFormat="1" ht="12.5"/>
    <row r="44" customFormat="1" ht="12.5"/>
    <row r="45" customFormat="1" ht="12.5"/>
    <row r="46" customFormat="1" ht="12.5"/>
    <row r="47" customFormat="1" ht="12.5"/>
    <row r="48" customFormat="1" ht="12.5"/>
    <row r="49" customFormat="1" ht="12.5"/>
    <row r="50" customFormat="1" ht="12.5"/>
    <row r="51" customFormat="1" ht="12.5"/>
    <row r="52" customFormat="1" ht="12.5"/>
    <row r="53" customFormat="1" ht="12.5"/>
    <row r="54" customFormat="1" ht="12.5"/>
    <row r="55" customFormat="1" ht="12.5"/>
  </sheetData>
  <mergeCells count="1">
    <mergeCell ref="B6:D6"/>
  </mergeCells>
  <phoneticPr fontId="4" type="noConversion"/>
  <dataValidations count="1">
    <dataValidation allowBlank="1" showInputMessage="1" showErrorMessage="1" sqref="A5:XFD10 A56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3" sqref="B3:B4"/>
    </sheetView>
  </sheetViews>
  <sheetFormatPr defaultColWidth="9.1796875" defaultRowHeight="17.5"/>
  <cols>
    <col min="1" max="1" width="6.26953125" style="1" customWidth="1"/>
    <col min="2" max="2" width="65" style="2" bestFit="1" customWidth="1"/>
    <col min="3" max="3" width="6.26953125" style="2" bestFit="1" customWidth="1"/>
    <col min="4" max="4" width="9.7265625" style="2" bestFit="1" customWidth="1"/>
    <col min="5" max="5" width="5.54296875" style="1" customWidth="1"/>
    <col min="6" max="6" width="5.26953125" style="1" bestFit="1" customWidth="1"/>
    <col min="7" max="7" width="11.7265625" style="1" customWidth="1"/>
    <col min="8" max="8" width="6" style="1" bestFit="1" customWidth="1"/>
    <col min="9" max="9" width="5.54296875" style="1" customWidth="1"/>
    <col min="10" max="11" width="11.1796875" style="1" customWidth="1"/>
    <col min="12" max="12" width="6.81640625" style="1" bestFit="1" customWidth="1"/>
    <col min="13" max="13" width="12.7265625" style="1" customWidth="1"/>
    <col min="14" max="16" width="11.1796875" style="1" customWidth="1"/>
    <col min="17" max="17" width="7.54296875" style="1" customWidth="1"/>
    <col min="18" max="18" width="6.7265625" style="1" customWidth="1"/>
    <col min="19" max="19" width="7.7265625" style="1" customWidth="1"/>
    <col min="20" max="20" width="7.1796875" style="1" customWidth="1"/>
    <col min="21" max="21" width="6" style="1" customWidth="1"/>
    <col min="22" max="22" width="7.81640625" style="1" customWidth="1"/>
    <col min="23" max="23" width="8.1796875" style="1" customWidth="1"/>
    <col min="24" max="24" width="6.26953125" style="1" customWidth="1"/>
    <col min="25" max="25" width="8" style="1" customWidth="1"/>
    <col min="26" max="26" width="8.7265625" style="1" customWidth="1"/>
    <col min="27" max="27" width="10" style="1" customWidth="1"/>
    <col min="28" max="28" width="9.54296875" style="1" customWidth="1"/>
    <col min="29" max="29" width="6.1796875" style="1" customWidth="1"/>
    <col min="30" max="31" width="5.7265625" style="1" customWidth="1"/>
    <col min="32" max="32" width="6.81640625" style="1" customWidth="1"/>
    <col min="33" max="33" width="6.453125" style="1" customWidth="1"/>
    <col min="34" max="34" width="6.7265625" style="1" customWidth="1"/>
    <col min="35" max="35" width="7.26953125" style="1" customWidth="1"/>
    <col min="36" max="47" width="5.7265625" style="1" customWidth="1"/>
    <col min="48" max="16384" width="9.1796875" style="1"/>
  </cols>
  <sheetData>
    <row r="1" spans="2:18">
      <c r="B1" s="80" t="s">
        <v>279</v>
      </c>
    </row>
    <row r="2" spans="2:18">
      <c r="B2" s="80" t="s">
        <v>280</v>
      </c>
    </row>
    <row r="3" spans="2:18">
      <c r="B3" s="80" t="s">
        <v>591</v>
      </c>
    </row>
    <row r="4" spans="2:18">
      <c r="B4" s="80" t="s">
        <v>592</v>
      </c>
    </row>
    <row r="6" spans="2:18" ht="26.25" customHeight="1">
      <c r="B6" s="151" t="s">
        <v>206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3"/>
    </row>
    <row r="7" spans="2:18" s="3" customFormat="1" ht="46.5">
      <c r="B7" s="19" t="s">
        <v>135</v>
      </c>
      <c r="C7" s="24" t="s">
        <v>45</v>
      </c>
      <c r="D7" s="75" t="s">
        <v>78</v>
      </c>
      <c r="E7" s="24" t="s">
        <v>15</v>
      </c>
      <c r="F7" s="24" t="s">
        <v>79</v>
      </c>
      <c r="G7" s="24" t="s">
        <v>121</v>
      </c>
      <c r="H7" s="76" t="s">
        <v>18</v>
      </c>
      <c r="I7" s="24" t="s">
        <v>120</v>
      </c>
      <c r="J7" s="24" t="s">
        <v>17</v>
      </c>
      <c r="K7" s="24" t="s">
        <v>204</v>
      </c>
      <c r="L7" s="24" t="s">
        <v>250</v>
      </c>
      <c r="M7" s="76" t="s">
        <v>205</v>
      </c>
      <c r="N7" s="24" t="s">
        <v>66</v>
      </c>
      <c r="O7" s="47" t="s">
        <v>169</v>
      </c>
      <c r="P7" s="25" t="s">
        <v>171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249</v>
      </c>
      <c r="M8" s="26" t="s">
        <v>241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209</v>
      </c>
      <c r="C10" s="83"/>
      <c r="D10" s="83"/>
      <c r="E10" s="83"/>
      <c r="F10" s="83"/>
      <c r="G10" s="91"/>
      <c r="H10" s="83"/>
      <c r="I10" s="83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231</v>
      </c>
      <c r="C11" s="86"/>
      <c r="D11" s="86"/>
      <c r="E11" s="86"/>
      <c r="F11" s="86"/>
      <c r="G11" s="92"/>
      <c r="H11" s="86"/>
      <c r="I11" s="86"/>
      <c r="J11" s="110"/>
      <c r="K11" s="110"/>
      <c r="L11" s="89"/>
      <c r="M11" s="89"/>
      <c r="N11" s="110"/>
      <c r="O11" s="110"/>
      <c r="P11" s="110"/>
    </row>
    <row r="12" spans="2:18" customFormat="1" ht="15.5">
      <c r="B12" s="58" t="s">
        <v>30</v>
      </c>
      <c r="C12" s="86"/>
      <c r="D12" s="86"/>
      <c r="E12" s="86"/>
      <c r="F12" s="86"/>
      <c r="G12" s="92"/>
      <c r="H12" s="86"/>
      <c r="I12" s="86"/>
      <c r="J12" s="110"/>
      <c r="K12" s="110"/>
      <c r="L12" s="89"/>
      <c r="M12" s="89"/>
      <c r="N12" s="110"/>
      <c r="O12" s="110"/>
      <c r="P12" s="110"/>
    </row>
    <row r="13" spans="2:18" customFormat="1" ht="15.5">
      <c r="B13" s="66" t="s">
        <v>274</v>
      </c>
      <c r="C13" s="88"/>
      <c r="D13" s="88"/>
      <c r="E13" s="88"/>
      <c r="F13" s="88"/>
      <c r="G13" s="95"/>
      <c r="H13" s="88"/>
      <c r="I13" s="88"/>
      <c r="J13" s="113"/>
      <c r="K13" s="113"/>
      <c r="L13" s="118"/>
      <c r="M13" s="118"/>
      <c r="N13" s="113"/>
      <c r="O13" s="113"/>
      <c r="P13" s="113"/>
    </row>
    <row r="14" spans="2:18" customFormat="1" ht="15.5">
      <c r="B14" s="58" t="s">
        <v>47</v>
      </c>
      <c r="C14" s="86"/>
      <c r="D14" s="86"/>
      <c r="E14" s="86"/>
      <c r="F14" s="86"/>
      <c r="G14" s="92"/>
      <c r="H14" s="86"/>
      <c r="I14" s="86"/>
      <c r="J14" s="110"/>
      <c r="K14" s="110"/>
      <c r="L14" s="89"/>
      <c r="M14" s="89"/>
      <c r="N14" s="110"/>
      <c r="O14" s="110"/>
      <c r="P14" s="110"/>
    </row>
    <row r="15" spans="2:18" customFormat="1" ht="15.5">
      <c r="B15" s="66" t="s">
        <v>274</v>
      </c>
      <c r="C15" s="88"/>
      <c r="D15" s="88"/>
      <c r="E15" s="88"/>
      <c r="F15" s="88"/>
      <c r="G15" s="95"/>
      <c r="H15" s="88"/>
      <c r="I15" s="88"/>
      <c r="J15" s="113"/>
      <c r="K15" s="113"/>
      <c r="L15" s="118"/>
      <c r="M15" s="118"/>
      <c r="N15" s="113"/>
      <c r="O15" s="113"/>
      <c r="P15" s="113"/>
    </row>
    <row r="16" spans="2:18" customFormat="1" ht="15.5">
      <c r="B16" s="58" t="s">
        <v>48</v>
      </c>
      <c r="C16" s="86"/>
      <c r="D16" s="86"/>
      <c r="E16" s="86"/>
      <c r="F16" s="86"/>
      <c r="G16" s="92"/>
      <c r="H16" s="86"/>
      <c r="I16" s="86"/>
      <c r="J16" s="110"/>
      <c r="K16" s="110"/>
      <c r="L16" s="89"/>
      <c r="M16" s="89"/>
      <c r="N16" s="110"/>
      <c r="O16" s="110"/>
      <c r="P16" s="110"/>
    </row>
    <row r="17" spans="1:16" customFormat="1" ht="15.5">
      <c r="B17" s="66" t="s">
        <v>274</v>
      </c>
      <c r="C17" s="88"/>
      <c r="D17" s="88"/>
      <c r="E17" s="88"/>
      <c r="F17" s="88"/>
      <c r="G17" s="95"/>
      <c r="H17" s="88"/>
      <c r="I17" s="88"/>
      <c r="J17" s="113"/>
      <c r="K17" s="113"/>
      <c r="L17" s="118"/>
      <c r="M17" s="118"/>
      <c r="N17" s="113"/>
      <c r="O17" s="113"/>
      <c r="P17" s="113"/>
    </row>
    <row r="18" spans="1:16" customFormat="1" ht="15.5">
      <c r="B18" s="58" t="s">
        <v>31</v>
      </c>
      <c r="C18" s="86"/>
      <c r="D18" s="86"/>
      <c r="E18" s="86"/>
      <c r="F18" s="86"/>
      <c r="G18" s="92"/>
      <c r="H18" s="86"/>
      <c r="I18" s="86"/>
      <c r="J18" s="110"/>
      <c r="K18" s="110"/>
      <c r="L18" s="89"/>
      <c r="M18" s="89"/>
      <c r="N18" s="110"/>
      <c r="O18" s="110"/>
      <c r="P18" s="110"/>
    </row>
    <row r="19" spans="1:16" customFormat="1" ht="15.5">
      <c r="B19" s="66" t="s">
        <v>274</v>
      </c>
      <c r="C19" s="88"/>
      <c r="D19" s="88"/>
      <c r="E19" s="88"/>
      <c r="F19" s="88"/>
      <c r="G19" s="95"/>
      <c r="H19" s="88"/>
      <c r="I19" s="88"/>
      <c r="J19" s="113"/>
      <c r="K19" s="113"/>
      <c r="L19" s="118"/>
      <c r="M19" s="118"/>
      <c r="N19" s="113"/>
      <c r="O19" s="113"/>
      <c r="P19" s="113"/>
    </row>
    <row r="20" spans="1:16" customFormat="1" ht="15.5">
      <c r="B20" s="58" t="s">
        <v>230</v>
      </c>
      <c r="C20" s="86"/>
      <c r="D20" s="86"/>
      <c r="E20" s="86"/>
      <c r="F20" s="86"/>
      <c r="G20" s="92"/>
      <c r="H20" s="86"/>
      <c r="I20" s="86"/>
      <c r="J20" s="110"/>
      <c r="K20" s="110"/>
      <c r="L20" s="89"/>
      <c r="M20" s="89"/>
      <c r="N20" s="110"/>
      <c r="O20" s="110"/>
      <c r="P20" s="110"/>
    </row>
    <row r="21" spans="1:16" customFormat="1" ht="15.5">
      <c r="B21" s="58" t="s">
        <v>77</v>
      </c>
      <c r="C21" s="86"/>
      <c r="D21" s="86"/>
      <c r="E21" s="86"/>
      <c r="F21" s="86"/>
      <c r="G21" s="92"/>
      <c r="H21" s="86"/>
      <c r="I21" s="86"/>
      <c r="J21" s="110"/>
      <c r="K21" s="110"/>
      <c r="L21" s="89"/>
      <c r="M21" s="89"/>
      <c r="N21" s="110"/>
      <c r="O21" s="110"/>
      <c r="P21" s="110"/>
    </row>
    <row r="22" spans="1:16" customFormat="1" ht="15.5">
      <c r="B22" s="66" t="s">
        <v>274</v>
      </c>
      <c r="C22" s="88"/>
      <c r="D22" s="88"/>
      <c r="E22" s="88"/>
      <c r="F22" s="88"/>
      <c r="G22" s="95"/>
      <c r="H22" s="88"/>
      <c r="I22" s="88"/>
      <c r="J22" s="113"/>
      <c r="K22" s="113"/>
      <c r="L22" s="118"/>
      <c r="M22" s="118"/>
      <c r="N22" s="113"/>
      <c r="O22" s="113"/>
      <c r="P22" s="113"/>
    </row>
    <row r="23" spans="1:16" customFormat="1" ht="15.5">
      <c r="B23" s="58" t="s">
        <v>76</v>
      </c>
      <c r="C23" s="86"/>
      <c r="D23" s="86"/>
      <c r="E23" s="86"/>
      <c r="F23" s="86"/>
      <c r="G23" s="92"/>
      <c r="H23" s="86"/>
      <c r="I23" s="86"/>
      <c r="J23" s="110"/>
      <c r="K23" s="110"/>
      <c r="L23" s="89"/>
      <c r="M23" s="89"/>
      <c r="N23" s="110"/>
      <c r="O23" s="110"/>
      <c r="P23" s="110"/>
    </row>
    <row r="24" spans="1:16" customFormat="1" ht="15.5">
      <c r="B24" s="122" t="s">
        <v>274</v>
      </c>
      <c r="C24" s="88"/>
      <c r="D24" s="88"/>
      <c r="E24" s="88"/>
      <c r="F24" s="88"/>
      <c r="G24" s="95"/>
      <c r="H24" s="88"/>
      <c r="I24" s="88"/>
      <c r="J24" s="113"/>
      <c r="K24" s="113"/>
      <c r="L24" s="118"/>
      <c r="M24" s="118"/>
      <c r="N24" s="113"/>
      <c r="O24" s="113"/>
      <c r="P24" s="113"/>
    </row>
    <row r="25" spans="1:16" customFormat="1">
      <c r="A25" s="1"/>
      <c r="B25" s="115" t="s">
        <v>248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5" t="s">
        <v>131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5" t="s">
        <v>245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8" t="s">
        <v>255</v>
      </c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</row>
    <row r="29" spans="1:16" customFormat="1" ht="12.5"/>
    <row r="30" spans="1:16" customFormat="1" ht="12.5"/>
    <row r="31" spans="1:16" customFormat="1" ht="12.5"/>
    <row r="32" spans="1:16" customFormat="1" ht="12.5"/>
    <row r="33" spans="4:4" customFormat="1" ht="12.5"/>
    <row r="34" spans="4:4" customFormat="1" ht="12.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 ht="18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3" sqref="B3:B4"/>
    </sheetView>
  </sheetViews>
  <sheetFormatPr defaultColWidth="9.1796875" defaultRowHeight="17.5"/>
  <cols>
    <col min="1" max="1" width="6.26953125" style="1" customWidth="1"/>
    <col min="2" max="2" width="65" style="2" bestFit="1" customWidth="1"/>
    <col min="3" max="3" width="6.26953125" style="2" bestFit="1" customWidth="1"/>
    <col min="4" max="4" width="9.7265625" style="2" bestFit="1" customWidth="1"/>
    <col min="5" max="5" width="5.54296875" style="1" customWidth="1"/>
    <col min="6" max="6" width="5.26953125" style="1" bestFit="1" customWidth="1"/>
    <col min="7" max="7" width="11.7265625" style="1" customWidth="1"/>
    <col min="8" max="8" width="6" style="1" bestFit="1" customWidth="1"/>
    <col min="9" max="9" width="5.54296875" style="1" customWidth="1"/>
    <col min="10" max="11" width="11.1796875" style="1" customWidth="1"/>
    <col min="12" max="12" width="6.81640625" style="1" bestFit="1" customWidth="1"/>
    <col min="13" max="13" width="12.26953125" style="1" customWidth="1"/>
    <col min="14" max="16" width="11.1796875" style="1" customWidth="1"/>
    <col min="17" max="17" width="7.54296875" style="1" customWidth="1"/>
    <col min="18" max="18" width="6.7265625" style="1" customWidth="1"/>
    <col min="19" max="19" width="7.7265625" style="1" customWidth="1"/>
    <col min="20" max="20" width="7.1796875" style="1" customWidth="1"/>
    <col min="21" max="21" width="6" style="1" customWidth="1"/>
    <col min="22" max="22" width="7.81640625" style="1" customWidth="1"/>
    <col min="23" max="23" width="8.1796875" style="1" customWidth="1"/>
    <col min="24" max="24" width="6.26953125" style="1" customWidth="1"/>
    <col min="25" max="25" width="8" style="1" customWidth="1"/>
    <col min="26" max="26" width="8.7265625" style="1" customWidth="1"/>
    <col min="27" max="27" width="10" style="1" customWidth="1"/>
    <col min="28" max="28" width="9.54296875" style="1" customWidth="1"/>
    <col min="29" max="29" width="6.1796875" style="1" customWidth="1"/>
    <col min="30" max="31" width="5.7265625" style="1" customWidth="1"/>
    <col min="32" max="32" width="6.81640625" style="1" customWidth="1"/>
    <col min="33" max="33" width="6.453125" style="1" customWidth="1"/>
    <col min="34" max="34" width="6.7265625" style="1" customWidth="1"/>
    <col min="35" max="35" width="7.26953125" style="1" customWidth="1"/>
    <col min="36" max="47" width="5.7265625" style="1" customWidth="1"/>
    <col min="48" max="16384" width="9.1796875" style="1"/>
  </cols>
  <sheetData>
    <row r="1" spans="2:18">
      <c r="B1" s="80" t="s">
        <v>279</v>
      </c>
    </row>
    <row r="2" spans="2:18">
      <c r="B2" s="80" t="s">
        <v>280</v>
      </c>
    </row>
    <row r="3" spans="2:18">
      <c r="B3" s="80" t="s">
        <v>591</v>
      </c>
    </row>
    <row r="4" spans="2:18">
      <c r="B4" s="80" t="s">
        <v>592</v>
      </c>
    </row>
    <row r="6" spans="2:18" ht="26.25" customHeight="1">
      <c r="B6" s="151" t="s">
        <v>207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3"/>
    </row>
    <row r="7" spans="2:18" s="3" customFormat="1" ht="46.5">
      <c r="B7" s="19" t="s">
        <v>135</v>
      </c>
      <c r="C7" s="24" t="s">
        <v>45</v>
      </c>
      <c r="D7" s="75" t="s">
        <v>78</v>
      </c>
      <c r="E7" s="24" t="s">
        <v>15</v>
      </c>
      <c r="F7" s="24" t="s">
        <v>79</v>
      </c>
      <c r="G7" s="24" t="s">
        <v>121</v>
      </c>
      <c r="H7" s="76" t="s">
        <v>18</v>
      </c>
      <c r="I7" s="24" t="s">
        <v>120</v>
      </c>
      <c r="J7" s="24" t="s">
        <v>17</v>
      </c>
      <c r="K7" s="24" t="s">
        <v>204</v>
      </c>
      <c r="L7" s="24" t="s">
        <v>250</v>
      </c>
      <c r="M7" s="24" t="s">
        <v>205</v>
      </c>
      <c r="N7" s="24" t="s">
        <v>66</v>
      </c>
      <c r="O7" s="47" t="s">
        <v>169</v>
      </c>
      <c r="P7" s="25" t="s">
        <v>171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249</v>
      </c>
      <c r="M8" s="26" t="s">
        <v>241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83"/>
      <c r="D10" s="83"/>
      <c r="E10" s="83"/>
      <c r="F10" s="83"/>
      <c r="G10" s="91"/>
      <c r="H10" s="83"/>
      <c r="I10" s="83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231</v>
      </c>
      <c r="C11" s="86"/>
      <c r="D11" s="86"/>
      <c r="E11" s="86"/>
      <c r="F11" s="86"/>
      <c r="G11" s="92"/>
      <c r="H11" s="86"/>
      <c r="I11" s="86"/>
      <c r="J11" s="110"/>
      <c r="K11" s="110"/>
      <c r="L11" s="89"/>
      <c r="M11" s="89"/>
      <c r="N11" s="110"/>
      <c r="O11" s="110"/>
      <c r="P11" s="110"/>
    </row>
    <row r="12" spans="2:18" customFormat="1" ht="15.5">
      <c r="B12" s="58" t="s">
        <v>30</v>
      </c>
      <c r="C12" s="86"/>
      <c r="D12" s="86"/>
      <c r="E12" s="86"/>
      <c r="F12" s="86"/>
      <c r="G12" s="92"/>
      <c r="H12" s="86"/>
      <c r="I12" s="86"/>
      <c r="J12" s="110"/>
      <c r="K12" s="110"/>
      <c r="L12" s="89"/>
      <c r="M12" s="89"/>
      <c r="N12" s="110"/>
      <c r="O12" s="110"/>
      <c r="P12" s="110"/>
    </row>
    <row r="13" spans="2:18" customFormat="1" ht="15.5">
      <c r="B13" s="66" t="s">
        <v>274</v>
      </c>
      <c r="C13" s="88"/>
      <c r="D13" s="88"/>
      <c r="E13" s="88"/>
      <c r="F13" s="88"/>
      <c r="G13" s="95"/>
      <c r="H13" s="88"/>
      <c r="I13" s="88"/>
      <c r="J13" s="113"/>
      <c r="K13" s="113"/>
      <c r="L13" s="118"/>
      <c r="M13" s="118"/>
      <c r="N13" s="113"/>
      <c r="O13" s="113"/>
      <c r="P13" s="113"/>
    </row>
    <row r="14" spans="2:18" customFormat="1" ht="15.5">
      <c r="B14" s="58" t="s">
        <v>47</v>
      </c>
      <c r="C14" s="86"/>
      <c r="D14" s="86"/>
      <c r="E14" s="86"/>
      <c r="F14" s="86"/>
      <c r="G14" s="92"/>
      <c r="H14" s="86"/>
      <c r="I14" s="86"/>
      <c r="J14" s="110"/>
      <c r="K14" s="110"/>
      <c r="L14" s="89"/>
      <c r="M14" s="89"/>
      <c r="N14" s="110"/>
      <c r="O14" s="110"/>
      <c r="P14" s="110"/>
    </row>
    <row r="15" spans="2:18" customFormat="1" ht="15.5">
      <c r="B15" s="66" t="s">
        <v>274</v>
      </c>
      <c r="C15" s="88"/>
      <c r="D15" s="88"/>
      <c r="E15" s="88"/>
      <c r="F15" s="88"/>
      <c r="G15" s="95"/>
      <c r="H15" s="88"/>
      <c r="I15" s="88"/>
      <c r="J15" s="113"/>
      <c r="K15" s="113"/>
      <c r="L15" s="118"/>
      <c r="M15" s="118"/>
      <c r="N15" s="113"/>
      <c r="O15" s="113"/>
      <c r="P15" s="113"/>
    </row>
    <row r="16" spans="2:18" customFormat="1" ht="15.5">
      <c r="B16" s="58" t="s">
        <v>48</v>
      </c>
      <c r="C16" s="86"/>
      <c r="D16" s="86"/>
      <c r="E16" s="86"/>
      <c r="F16" s="86"/>
      <c r="G16" s="92"/>
      <c r="H16" s="86"/>
      <c r="I16" s="86"/>
      <c r="J16" s="110"/>
      <c r="K16" s="110"/>
      <c r="L16" s="89"/>
      <c r="M16" s="89"/>
      <c r="N16" s="110"/>
      <c r="O16" s="110"/>
      <c r="P16" s="110"/>
    </row>
    <row r="17" spans="1:16" customFormat="1" ht="15.5">
      <c r="B17" s="66" t="s">
        <v>274</v>
      </c>
      <c r="C17" s="88"/>
      <c r="D17" s="88"/>
      <c r="E17" s="88"/>
      <c r="F17" s="88"/>
      <c r="G17" s="95"/>
      <c r="H17" s="88"/>
      <c r="I17" s="88"/>
      <c r="J17" s="113"/>
      <c r="K17" s="113"/>
      <c r="L17" s="118"/>
      <c r="M17" s="118"/>
      <c r="N17" s="113"/>
      <c r="O17" s="113"/>
      <c r="P17" s="113"/>
    </row>
    <row r="18" spans="1:16" customFormat="1" ht="15.5">
      <c r="B18" s="58" t="s">
        <v>70</v>
      </c>
      <c r="C18" s="86"/>
      <c r="D18" s="86"/>
      <c r="E18" s="86"/>
      <c r="F18" s="86"/>
      <c r="G18" s="92"/>
      <c r="H18" s="86"/>
      <c r="I18" s="86"/>
      <c r="J18" s="110"/>
      <c r="K18" s="110"/>
      <c r="L18" s="89"/>
      <c r="M18" s="89"/>
      <c r="N18" s="110"/>
      <c r="O18" s="110"/>
      <c r="P18" s="110"/>
    </row>
    <row r="19" spans="1:16" customFormat="1" ht="15.5">
      <c r="B19" s="66" t="s">
        <v>274</v>
      </c>
      <c r="C19" s="88"/>
      <c r="D19" s="88"/>
      <c r="E19" s="88"/>
      <c r="F19" s="88"/>
      <c r="G19" s="95"/>
      <c r="H19" s="88"/>
      <c r="I19" s="88"/>
      <c r="J19" s="113"/>
      <c r="K19" s="113"/>
      <c r="L19" s="118"/>
      <c r="M19" s="118"/>
      <c r="N19" s="113"/>
      <c r="O19" s="113"/>
      <c r="P19" s="113"/>
    </row>
    <row r="20" spans="1:16" customFormat="1" ht="15.5">
      <c r="B20" s="58" t="s">
        <v>230</v>
      </c>
      <c r="C20" s="86"/>
      <c r="D20" s="86"/>
      <c r="E20" s="86"/>
      <c r="F20" s="86"/>
      <c r="G20" s="92"/>
      <c r="H20" s="86"/>
      <c r="I20" s="86"/>
      <c r="J20" s="110"/>
      <c r="K20" s="110"/>
      <c r="L20" s="89"/>
      <c r="M20" s="89"/>
      <c r="N20" s="110"/>
      <c r="O20" s="110"/>
      <c r="P20" s="110"/>
    </row>
    <row r="21" spans="1:16" customFormat="1" ht="15.5">
      <c r="B21" s="58" t="s">
        <v>77</v>
      </c>
      <c r="C21" s="86"/>
      <c r="D21" s="86"/>
      <c r="E21" s="86"/>
      <c r="F21" s="86"/>
      <c r="G21" s="92"/>
      <c r="H21" s="86"/>
      <c r="I21" s="86"/>
      <c r="J21" s="110"/>
      <c r="K21" s="110"/>
      <c r="L21" s="89"/>
      <c r="M21" s="89"/>
      <c r="N21" s="110"/>
      <c r="O21" s="110"/>
      <c r="P21" s="110"/>
    </row>
    <row r="22" spans="1:16" customFormat="1" ht="15.5">
      <c r="B22" s="66" t="s">
        <v>274</v>
      </c>
      <c r="C22" s="88"/>
      <c r="D22" s="88"/>
      <c r="E22" s="88"/>
      <c r="F22" s="88"/>
      <c r="G22" s="95"/>
      <c r="H22" s="88"/>
      <c r="I22" s="88"/>
      <c r="J22" s="113"/>
      <c r="K22" s="113"/>
      <c r="L22" s="118"/>
      <c r="M22" s="118"/>
      <c r="N22" s="113"/>
      <c r="O22" s="113"/>
      <c r="P22" s="113"/>
    </row>
    <row r="23" spans="1:16" customFormat="1" ht="15.5">
      <c r="B23" s="58" t="s">
        <v>76</v>
      </c>
      <c r="C23" s="86"/>
      <c r="D23" s="86"/>
      <c r="E23" s="86"/>
      <c r="F23" s="86"/>
      <c r="G23" s="92"/>
      <c r="H23" s="86"/>
      <c r="I23" s="86"/>
      <c r="J23" s="110"/>
      <c r="K23" s="110"/>
      <c r="L23" s="89"/>
      <c r="M23" s="89"/>
      <c r="N23" s="110"/>
      <c r="O23" s="110"/>
      <c r="P23" s="110"/>
    </row>
    <row r="24" spans="1:16" customFormat="1" ht="15.5">
      <c r="B24" s="122" t="s">
        <v>274</v>
      </c>
      <c r="C24" s="88"/>
      <c r="D24" s="88"/>
      <c r="E24" s="88"/>
      <c r="F24" s="88"/>
      <c r="G24" s="95"/>
      <c r="H24" s="88"/>
      <c r="I24" s="88"/>
      <c r="J24" s="113"/>
      <c r="K24" s="113"/>
      <c r="L24" s="118"/>
      <c r="M24" s="118"/>
      <c r="N24" s="113"/>
      <c r="O24" s="113"/>
      <c r="P24" s="113"/>
    </row>
    <row r="25" spans="1:16" customFormat="1">
      <c r="A25" s="1"/>
      <c r="B25" s="115" t="s">
        <v>248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5" t="s">
        <v>131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5" t="s">
        <v>245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8" t="s">
        <v>255</v>
      </c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</row>
    <row r="29" spans="1:16" customFormat="1" ht="12.5"/>
    <row r="30" spans="1:16" customFormat="1" ht="12.5"/>
    <row r="31" spans="1:16" customFormat="1" ht="12.5"/>
    <row r="32" spans="1:16" customFormat="1" ht="12.5"/>
    <row r="33" spans="4:4" customFormat="1" ht="12.5"/>
    <row r="34" spans="4:4" customFormat="1" ht="12.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 ht="18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3" sqref="B3:B4"/>
    </sheetView>
  </sheetViews>
  <sheetFormatPr defaultColWidth="9.1796875" defaultRowHeight="17.5"/>
  <cols>
    <col min="1" max="1" width="6.26953125" style="1" customWidth="1"/>
    <col min="2" max="2" width="65" style="2" bestFit="1" customWidth="1"/>
    <col min="3" max="3" width="6.26953125" style="2" bestFit="1" customWidth="1"/>
    <col min="4" max="4" width="9.7265625" style="2" bestFit="1" customWidth="1"/>
    <col min="5" max="5" width="5.54296875" style="1" customWidth="1"/>
    <col min="6" max="6" width="5.26953125" style="1" bestFit="1" customWidth="1"/>
    <col min="7" max="7" width="11.7265625" style="1" customWidth="1"/>
    <col min="8" max="8" width="6" style="1" bestFit="1" customWidth="1"/>
    <col min="9" max="9" width="5.54296875" style="1" customWidth="1"/>
    <col min="10" max="11" width="11.1796875" style="1" customWidth="1"/>
    <col min="12" max="12" width="6.81640625" style="1" bestFit="1" customWidth="1"/>
    <col min="13" max="13" width="11.7265625" style="1" customWidth="1"/>
    <col min="14" max="16" width="11.1796875" style="1" customWidth="1"/>
    <col min="17" max="17" width="7.54296875" style="1" customWidth="1"/>
    <col min="18" max="18" width="6.7265625" style="1" customWidth="1"/>
    <col min="19" max="19" width="7.7265625" style="1" customWidth="1"/>
    <col min="20" max="20" width="7.1796875" style="1" customWidth="1"/>
    <col min="21" max="21" width="6" style="1" customWidth="1"/>
    <col min="22" max="22" width="7.81640625" style="1" customWidth="1"/>
    <col min="23" max="23" width="8.1796875" style="1" customWidth="1"/>
    <col min="24" max="24" width="6.26953125" style="1" customWidth="1"/>
    <col min="25" max="25" width="8" style="1" customWidth="1"/>
    <col min="26" max="26" width="8.7265625" style="1" customWidth="1"/>
    <col min="27" max="27" width="10" style="1" customWidth="1"/>
    <col min="28" max="28" width="9.54296875" style="1" customWidth="1"/>
    <col min="29" max="29" width="6.1796875" style="1" customWidth="1"/>
    <col min="30" max="31" width="5.7265625" style="1" customWidth="1"/>
    <col min="32" max="32" width="6.81640625" style="1" customWidth="1"/>
    <col min="33" max="33" width="6.453125" style="1" customWidth="1"/>
    <col min="34" max="34" width="6.7265625" style="1" customWidth="1"/>
    <col min="35" max="35" width="7.26953125" style="1" customWidth="1"/>
    <col min="36" max="47" width="5.7265625" style="1" customWidth="1"/>
    <col min="48" max="16384" width="9.1796875" style="1"/>
  </cols>
  <sheetData>
    <row r="1" spans="2:18">
      <c r="B1" s="80" t="s">
        <v>279</v>
      </c>
    </row>
    <row r="2" spans="2:18">
      <c r="B2" s="80" t="s">
        <v>280</v>
      </c>
    </row>
    <row r="3" spans="2:18">
      <c r="B3" s="80" t="s">
        <v>591</v>
      </c>
    </row>
    <row r="4" spans="2:18">
      <c r="B4" s="80" t="s">
        <v>592</v>
      </c>
    </row>
    <row r="6" spans="2:18" ht="26.25" customHeight="1">
      <c r="B6" s="151" t="s">
        <v>212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3"/>
    </row>
    <row r="7" spans="2:18" s="3" customFormat="1" ht="46.5">
      <c r="B7" s="19" t="s">
        <v>135</v>
      </c>
      <c r="C7" s="24" t="s">
        <v>45</v>
      </c>
      <c r="D7" s="75" t="s">
        <v>78</v>
      </c>
      <c r="E7" s="24" t="s">
        <v>15</v>
      </c>
      <c r="F7" s="24" t="s">
        <v>79</v>
      </c>
      <c r="G7" s="24" t="s">
        <v>121</v>
      </c>
      <c r="H7" s="76" t="s">
        <v>18</v>
      </c>
      <c r="I7" s="24" t="s">
        <v>120</v>
      </c>
      <c r="J7" s="24" t="s">
        <v>17</v>
      </c>
      <c r="K7" s="24" t="s">
        <v>204</v>
      </c>
      <c r="L7" s="24" t="s">
        <v>250</v>
      </c>
      <c r="M7" s="24" t="s">
        <v>205</v>
      </c>
      <c r="N7" s="24" t="s">
        <v>66</v>
      </c>
      <c r="O7" s="47" t="s">
        <v>169</v>
      </c>
      <c r="P7" s="25" t="s">
        <v>171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249</v>
      </c>
      <c r="M8" s="26" t="s">
        <v>241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211</v>
      </c>
      <c r="C10" s="83"/>
      <c r="D10" s="83"/>
      <c r="E10" s="83"/>
      <c r="F10" s="83"/>
      <c r="G10" s="91"/>
      <c r="H10" s="83"/>
      <c r="I10" s="83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231</v>
      </c>
      <c r="C11" s="86"/>
      <c r="D11" s="86"/>
      <c r="E11" s="86"/>
      <c r="F11" s="86"/>
      <c r="G11" s="92"/>
      <c r="H11" s="86"/>
      <c r="I11" s="86"/>
      <c r="J11" s="110"/>
      <c r="K11" s="110"/>
      <c r="L11" s="89"/>
      <c r="M11" s="89"/>
      <c r="N11" s="110"/>
      <c r="O11" s="110"/>
      <c r="P11" s="110"/>
    </row>
    <row r="12" spans="2:18" customFormat="1" ht="15.5">
      <c r="B12" s="58" t="s">
        <v>30</v>
      </c>
      <c r="C12" s="86"/>
      <c r="D12" s="86"/>
      <c r="E12" s="86"/>
      <c r="F12" s="86"/>
      <c r="G12" s="92"/>
      <c r="H12" s="86"/>
      <c r="I12" s="86"/>
      <c r="J12" s="110"/>
      <c r="K12" s="110"/>
      <c r="L12" s="89"/>
      <c r="M12" s="89"/>
      <c r="N12" s="110"/>
      <c r="O12" s="110"/>
      <c r="P12" s="110"/>
    </row>
    <row r="13" spans="2:18" customFormat="1" ht="15.5">
      <c r="B13" s="66" t="s">
        <v>274</v>
      </c>
      <c r="C13" s="88"/>
      <c r="D13" s="88"/>
      <c r="E13" s="88"/>
      <c r="F13" s="88"/>
      <c r="G13" s="95"/>
      <c r="H13" s="88"/>
      <c r="I13" s="88"/>
      <c r="J13" s="113"/>
      <c r="K13" s="113"/>
      <c r="L13" s="118"/>
      <c r="M13" s="118"/>
      <c r="N13" s="113"/>
      <c r="O13" s="113"/>
      <c r="P13" s="113"/>
    </row>
    <row r="14" spans="2:18" customFormat="1" ht="15.5">
      <c r="B14" s="58" t="s">
        <v>47</v>
      </c>
      <c r="C14" s="86"/>
      <c r="D14" s="86"/>
      <c r="E14" s="86"/>
      <c r="F14" s="86"/>
      <c r="G14" s="92"/>
      <c r="H14" s="86"/>
      <c r="I14" s="86"/>
      <c r="J14" s="110"/>
      <c r="K14" s="110"/>
      <c r="L14" s="89"/>
      <c r="M14" s="89"/>
      <c r="N14" s="110"/>
      <c r="O14" s="110"/>
      <c r="P14" s="110"/>
    </row>
    <row r="15" spans="2:18" customFormat="1" ht="15.5">
      <c r="B15" s="66" t="s">
        <v>274</v>
      </c>
      <c r="C15" s="88"/>
      <c r="D15" s="88"/>
      <c r="E15" s="88"/>
      <c r="F15" s="88"/>
      <c r="G15" s="95"/>
      <c r="H15" s="88"/>
      <c r="I15" s="88"/>
      <c r="J15" s="113"/>
      <c r="K15" s="113"/>
      <c r="L15" s="118"/>
      <c r="M15" s="118"/>
      <c r="N15" s="113"/>
      <c r="O15" s="113"/>
      <c r="P15" s="113"/>
    </row>
    <row r="16" spans="2:18" customFormat="1" ht="15.5">
      <c r="B16" s="58" t="s">
        <v>48</v>
      </c>
      <c r="C16" s="86"/>
      <c r="D16" s="86"/>
      <c r="E16" s="86"/>
      <c r="F16" s="86"/>
      <c r="G16" s="92"/>
      <c r="H16" s="86"/>
      <c r="I16" s="86"/>
      <c r="J16" s="110"/>
      <c r="K16" s="110"/>
      <c r="L16" s="89"/>
      <c r="M16" s="89"/>
      <c r="N16" s="110"/>
      <c r="O16" s="110"/>
      <c r="P16" s="110"/>
    </row>
    <row r="17" spans="1:16" customFormat="1" ht="15.5">
      <c r="B17" s="66" t="s">
        <v>274</v>
      </c>
      <c r="C17" s="88"/>
      <c r="D17" s="88"/>
      <c r="E17" s="88"/>
      <c r="F17" s="88"/>
      <c r="G17" s="95"/>
      <c r="H17" s="88"/>
      <c r="I17" s="88"/>
      <c r="J17" s="113"/>
      <c r="K17" s="113"/>
      <c r="L17" s="118"/>
      <c r="M17" s="118"/>
      <c r="N17" s="113"/>
      <c r="O17" s="113"/>
      <c r="P17" s="113"/>
    </row>
    <row r="18" spans="1:16" customFormat="1" ht="15.5">
      <c r="B18" s="58" t="s">
        <v>70</v>
      </c>
      <c r="C18" s="86"/>
      <c r="D18" s="86"/>
      <c r="E18" s="86"/>
      <c r="F18" s="86"/>
      <c r="G18" s="92"/>
      <c r="H18" s="86"/>
      <c r="I18" s="86"/>
      <c r="J18" s="110"/>
      <c r="K18" s="110"/>
      <c r="L18" s="89"/>
      <c r="M18" s="89"/>
      <c r="N18" s="110"/>
      <c r="O18" s="110"/>
      <c r="P18" s="110"/>
    </row>
    <row r="19" spans="1:16" customFormat="1" ht="15.5">
      <c r="B19" s="66" t="s">
        <v>274</v>
      </c>
      <c r="C19" s="88"/>
      <c r="D19" s="88"/>
      <c r="E19" s="88"/>
      <c r="F19" s="88"/>
      <c r="G19" s="95"/>
      <c r="H19" s="88"/>
      <c r="I19" s="88"/>
      <c r="J19" s="113"/>
      <c r="K19" s="113"/>
      <c r="L19" s="118"/>
      <c r="M19" s="118"/>
      <c r="N19" s="113"/>
      <c r="O19" s="113"/>
      <c r="P19" s="113"/>
    </row>
    <row r="20" spans="1:16" customFormat="1" ht="15.5">
      <c r="B20" s="58" t="s">
        <v>230</v>
      </c>
      <c r="C20" s="86"/>
      <c r="D20" s="86"/>
      <c r="E20" s="86"/>
      <c r="F20" s="86"/>
      <c r="G20" s="92"/>
      <c r="H20" s="86"/>
      <c r="I20" s="86"/>
      <c r="J20" s="110"/>
      <c r="K20" s="110"/>
      <c r="L20" s="89"/>
      <c r="M20" s="89"/>
      <c r="N20" s="110"/>
      <c r="O20" s="110"/>
      <c r="P20" s="110"/>
    </row>
    <row r="21" spans="1:16" customFormat="1" ht="15.5">
      <c r="B21" s="58" t="s">
        <v>77</v>
      </c>
      <c r="C21" s="86"/>
      <c r="D21" s="86"/>
      <c r="E21" s="86"/>
      <c r="F21" s="86"/>
      <c r="G21" s="92"/>
      <c r="H21" s="86"/>
      <c r="I21" s="86"/>
      <c r="J21" s="110"/>
      <c r="K21" s="110"/>
      <c r="L21" s="89"/>
      <c r="M21" s="89"/>
      <c r="N21" s="110"/>
      <c r="O21" s="110"/>
      <c r="P21" s="110"/>
    </row>
    <row r="22" spans="1:16" customFormat="1" ht="15.5">
      <c r="B22" s="66" t="s">
        <v>274</v>
      </c>
      <c r="C22" s="88"/>
      <c r="D22" s="88"/>
      <c r="E22" s="88"/>
      <c r="F22" s="88"/>
      <c r="G22" s="95"/>
      <c r="H22" s="88"/>
      <c r="I22" s="88"/>
      <c r="J22" s="113"/>
      <c r="K22" s="113"/>
      <c r="L22" s="118"/>
      <c r="M22" s="118"/>
      <c r="N22" s="113"/>
      <c r="O22" s="113"/>
      <c r="P22" s="113"/>
    </row>
    <row r="23" spans="1:16" customFormat="1" ht="15.5">
      <c r="B23" s="58" t="s">
        <v>76</v>
      </c>
      <c r="C23" s="86"/>
      <c r="D23" s="86"/>
      <c r="E23" s="86"/>
      <c r="F23" s="86"/>
      <c r="G23" s="92"/>
      <c r="H23" s="86"/>
      <c r="I23" s="86"/>
      <c r="J23" s="110"/>
      <c r="K23" s="110"/>
      <c r="L23" s="89"/>
      <c r="M23" s="89"/>
      <c r="N23" s="110"/>
      <c r="O23" s="110"/>
      <c r="P23" s="110"/>
    </row>
    <row r="24" spans="1:16" customFormat="1" ht="15.5">
      <c r="B24" s="122" t="s">
        <v>274</v>
      </c>
      <c r="C24" s="88"/>
      <c r="D24" s="88"/>
      <c r="E24" s="88"/>
      <c r="F24" s="88"/>
      <c r="G24" s="95"/>
      <c r="H24" s="88"/>
      <c r="I24" s="88"/>
      <c r="J24" s="113"/>
      <c r="K24" s="113"/>
      <c r="L24" s="118"/>
      <c r="M24" s="118"/>
      <c r="N24" s="113"/>
      <c r="O24" s="113"/>
      <c r="P24" s="113"/>
    </row>
    <row r="25" spans="1:16" customFormat="1">
      <c r="A25" s="1"/>
      <c r="B25" s="115" t="s">
        <v>248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5" t="s">
        <v>131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5" t="s">
        <v>245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8" t="s">
        <v>255</v>
      </c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</row>
    <row r="29" spans="1:16" customFormat="1" ht="12.5"/>
    <row r="30" spans="1:16" customFormat="1" ht="12.5"/>
    <row r="31" spans="1:16" customFormat="1" ht="12.5"/>
    <row r="32" spans="1:16" customFormat="1" ht="12.5"/>
    <row r="33" spans="4:23" customFormat="1" ht="12.5"/>
    <row r="34" spans="4:23" customFormat="1" ht="12.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 ht="18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a46656d4-8850-49b3-aebd-68bd05f7f43d"/>
    <ds:schemaRef ds:uri="http://schemas.microsoft.com/office/infopath/2007/PartnerControls"/>
    <ds:schemaRef ds:uri="http://schemas.microsoft.com/sharepoint/v3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Miri Atias</cp:lastModifiedBy>
  <cp:lastPrinted>2020-07-22T15:23:34Z</cp:lastPrinted>
  <dcterms:created xsi:type="dcterms:W3CDTF">2005-07-19T07:39:38Z</dcterms:created>
  <dcterms:modified xsi:type="dcterms:W3CDTF">2020-07-26T09:38:28Z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