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6C6A0C3B-8E96-48A2-8222-5FD8FB323D7B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מניות'!$B$1:$M$23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מניות!$B$1:$O$103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נאמנות'!$B$1:$O$38</definedName>
    <definedName name="_xlnm.Print_Area" localSheetId="6">'קרנות סל'!$B$1:$N$69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C10" i="84"/>
  <c r="K30" i="64" l="1"/>
  <c r="K29" i="64"/>
  <c r="K28" i="64"/>
  <c r="K27" i="6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3" i="58"/>
</calcChain>
</file>

<file path=xl/sharedStrings.xml><?xml version="1.0" encoding="utf-8"?>
<sst xmlns="http://schemas.openxmlformats.org/spreadsheetml/2006/main" count="2595" uniqueCount="584">
  <si>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</si>
  <si>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</si>
  <si>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</si>
  <si>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</si>
  <si>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</si>
  <si>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</si>
  <si>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</si>
  <si>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</si>
  <si>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</si>
  <si>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</si>
  <si>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</si>
  <si>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</si>
  <si>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</si>
  <si>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</si>
  <si>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</si>
  <si>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</si>
  <si>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</si>
  <si>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</si>
  <si>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</si>
  <si>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</si>
  <si>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</si>
  <si>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</si>
  <si>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</si>
  <si>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</si>
  <si>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</si>
  <si>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</si>
  <si>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</si>
  <si>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</si>
  <si>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</si>
  <si>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</si>
  <si>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</si>
  <si>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</si>
  <si>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</si>
  <si>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</si>
  <si>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</si>
  <si>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</si>
  <si>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</si>
  <si>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</si>
  <si>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</si>
  <si>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</si>
  <si>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</si>
  <si>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</si>
  <si>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</si>
  <si>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</si>
  <si>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</si>
  <si>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</si>
  <si>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</si>
  <si>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</si>
  <si>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</si>
  <si>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</si>
  <si>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</si>
  <si>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</si>
  <si>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</si>
  <si>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</si>
  <si>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</si>
  <si>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</si>
  <si>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</si>
  <si>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</si>
  <si>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</si>
  <si>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</si>
  <si>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</si>
  <si>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</si>
  <si>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</si>
  <si>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</si>
  <si>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</si>
  <si>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</si>
  <si>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</si>
  <si>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</si>
  <si>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</si>
  <si>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</si>
  <si>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</si>
  <si>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</si>
  <si>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</si>
  <si>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</si>
  <si>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</si>
  <si>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</si>
  <si>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</si>
  <si>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</si>
  <si>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</si>
  <si>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</si>
  <si>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</si>
  <si>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</si>
  <si>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</si>
  <si>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</si>
  <si>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</si>
  <si>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</si>
  <si>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</si>
  <si>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</si>
  <si>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</si>
  <si>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</si>
  <si>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</si>
  <si>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</si>
  <si>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</si>
  <si>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</si>
  <si>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</si>
  <si>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</si>
  <si>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</si>
  <si>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</si>
  <si>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</si>
  <si>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</si>
  <si>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</si>
  <si>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</si>
  <si>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</si>
  <si>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</si>
  <si>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</si>
  <si>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</si>
  <si>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</si>
  <si>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</si>
  <si>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</si>
  <si>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</si>
  <si>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</si>
  <si>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</si>
  <si>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</si>
  <si>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</si>
  <si>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</si>
  <si>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</si>
  <si>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</si>
  <si>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</si>
  <si>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</si>
  <si>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</si>
  <si>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</si>
  <si>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</si>
  <si>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</si>
  <si>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</si>
  <si>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</si>
  <si>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</si>
  <si>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</si>
  <si>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</si>
  <si>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</si>
  <si>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</si>
  <si>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</si>
  <si>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</si>
  <si>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</si>
  <si>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</si>
  <si>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</si>
  <si>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</si>
  <si>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</si>
  <si>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</si>
  <si>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</si>
  <si>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</si>
  <si>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</si>
  <si>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</si>
  <si>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</si>
  <si>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</si>
  <si>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</si>
  <si>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</si>
  <si>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</si>
  <si>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</si>
  <si>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</si>
  <si>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</si>
  <si>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</si>
  <si>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</si>
  <si>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</si>
  <si>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</si>
  <si>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</si>
  <si>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</si>
  <si>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</si>
  <si>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</si>
  <si>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</si>
  <si>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</si>
  <si>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</si>
  <si>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</si>
  <si>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</si>
  <si>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</si>
  <si>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</si>
  <si>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</si>
  <si>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</si>
  <si>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</si>
  <si>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</si>
  <si>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</si>
  <si>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</si>
  <si>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</si>
  <si>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</si>
  <si>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</si>
  <si>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</si>
  <si>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</si>
  <si>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</si>
  <si>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</si>
  <si>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</si>
  <si>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</si>
  <si>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</si>
  <si>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</si>
  <si>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</si>
  <si>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</si>
  <si>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</si>
  <si>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</si>
  <si>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</si>
  <si>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</si>
  <si>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</si>
  <si>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</si>
  <si>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</si>
  <si>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</si>
  <si>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</si>
  <si>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</si>
  <si>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</si>
  <si>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</si>
  <si>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</si>
  <si>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</si>
  <si>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</si>
  <si>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</si>
  <si>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</si>
  <si>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</si>
  <si>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</si>
  <si>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</si>
  <si>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</si>
  <si>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</si>
  <si>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</si>
  <si>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</si>
  <si>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</si>
  <si>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</si>
  <si>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</si>
  <si>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</si>
  <si>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</si>
  <si>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</si>
  <si>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</si>
  <si>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</si>
  <si>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</si>
  <si>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</si>
  <si>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</si>
  <si>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</si>
  <si>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</si>
  <si>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</si>
  <si>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</si>
  <si>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</si>
  <si>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</si>
  <si>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</si>
  <si>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</si>
  <si>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</si>
  <si>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</si>
  <si>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</si>
  <si>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</si>
  <si>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</si>
  <si>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</si>
  <si>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</si>
  <si>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</si>
  <si>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</si>
  <si>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</si>
  <si>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</si>
  <si>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</si>
  <si>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</si>
  <si>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</si>
  <si>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</si>
  <si>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</si>
  <si>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</si>
  <si>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</si>
  <si>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</si>
  <si>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</si>
  <si>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</si>
  <si>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</si>
  <si>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</si>
  <si>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</si>
  <si>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</si>
  <si>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</si>
  <si>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</si>
  <si>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</si>
  <si>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</si>
  <si>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</si>
  <si>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</si>
  <si>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</si>
  <si>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</si>
  <si>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</si>
  <si>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</si>
  <si>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</si>
  <si>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</si>
  <si>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</si>
  <si>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</si>
  <si>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</si>
  <si>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</si>
  <si>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</si>
  <si>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</si>
  <si>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</si>
  <si>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</si>
  <si>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</si>
  <si>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</si>
  <si>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</si>
  <si>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</si>
  <si>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</si>
  <si>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</si>
  <si>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</si>
  <si>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</si>
  <si>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</si>
  <si>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</si>
  <si>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</si>
  <si>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</si>
  <si>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</si>
  <si>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</si>
  <si>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</si>
  <si>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</si>
  <si>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</si>
  <si>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</si>
  <si>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</si>
  <si>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</si>
  <si>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</si>
  <si>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</si>
  <si>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</si>
  <si>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</si>
  <si>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</si>
  <si>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</si>
  <si>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</si>
  <si>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</si>
  <si>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</si>
  <si>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</si>
  <si>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</si>
  <si>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</si>
  <si>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</si>
  <si>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</si>
  <si>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</si>
  <si>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</si>
  <si>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</si>
  <si>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</si>
  <si>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</si>
  <si>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</si>
  <si>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</si>
  <si>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</si>
  <si>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</si>
  <si>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</si>
  <si>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</si>
  <si>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</si>
  <si>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</si>
  <si>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</si>
  <si>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</si>
  <si>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</si>
  <si>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</si>
  <si>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</si>
  <si>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</si>
  <si>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</si>
  <si>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</si>
  <si>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</si>
  <si>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</si>
  <si>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</si>
  <si>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</si>
  <si>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</si>
  <si>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</si>
  <si>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</si>
  <si>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</si>
  <si>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</si>
  <si>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</si>
  <si>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</si>
  <si>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</si>
  <si>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</si>
  <si>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</si>
  <si>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</si>
  <si>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</si>
  <si>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</si>
  <si>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</si>
  <si>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</si>
  <si>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</si>
  <si>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</si>
  <si>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</si>
  <si>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</si>
  <si>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</si>
  <si>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</si>
  <si>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</si>
  <si>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</si>
  <si>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</si>
  <si>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</si>
  <si>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</si>
  <si>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</si>
  <si>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</si>
  <si>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</si>
  <si>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</si>
  <si>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</si>
  <si>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</si>
  <si>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</si>
  <si>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</si>
  <si>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</si>
  <si>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</si>
  <si>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</si>
  <si>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</si>
  <si>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</si>
  <si>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</si>
  <si>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</si>
  <si>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</si>
  <si>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</si>
  <si>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</si>
  <si>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</si>
  <si>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</si>
  <si>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</si>
  <si>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</si>
  <si>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</si>
  <si>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</si>
  <si>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</si>
  <si>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</si>
  <si>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</si>
  <si>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</si>
  <si>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</si>
  <si>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</si>
  <si>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</si>
  <si>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</si>
  <si>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</si>
  <si>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</si>
  <si>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</si>
  <si>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</si>
  <si>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</si>
  <si>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</si>
  <si>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</si>
  <si>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</si>
  <si>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</si>
  <si>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</si>
  <si>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</si>
  <si>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</si>
  <si>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</si>
  <si>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</si>
  <si>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</si>
  <si>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</si>
  <si>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</si>
  <si>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</si>
  <si>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</si>
  <si>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</si>
  <si>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</si>
  <si>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</si>
  <si>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</si>
  <si>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</si>
  <si>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</si>
  <si>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</si>
  <si>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</si>
  <si>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</si>
  <si>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</si>
  <si>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</si>
  <si>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</si>
  <si>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</si>
  <si>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</si>
  <si>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</si>
  <si>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</si>
  <si>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</si>
  <si>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</si>
  <si>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</si>
  <si>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</si>
  <si>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</si>
  <si>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</si>
  <si>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</si>
  <si>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</si>
  <si>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</si>
  <si>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</si>
  <si>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</si>
  <si>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</si>
  <si>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</si>
  <si>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</si>
  <si>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</si>
  <si>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</si>
  <si>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</si>
  <si>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</si>
  <si>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</si>
  <si>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</si>
  <si>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</si>
  <si>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</si>
  <si>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</si>
  <si>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</si>
  <si>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</si>
  <si>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</si>
  <si>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</si>
  <si>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</si>
  <si>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</si>
  <si>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</si>
  <si>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</si>
  <si>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</si>
  <si>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</si>
  <si>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TSM-TAIWAN SEMICOND                               </t>
  </si>
  <si>
    <t>US8740391003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</si>
  <si>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</si>
  <si>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</si>
  <si>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</si>
  <si>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</si>
  <si>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</si>
  <si>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</si>
  <si>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</si>
  <si>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</si>
  <si>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</si>
  <si>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</si>
  <si>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</si>
  <si>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</si>
  <si>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</si>
  <si>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</si>
  <si>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</si>
  <si>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</si>
  <si>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</si>
  <si>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</si>
  <si>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</si>
  <si>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</si>
  <si>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</si>
  <si>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</si>
  <si>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</si>
  <si>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</si>
  <si>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</si>
  <si>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</si>
  <si>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</si>
  <si>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</si>
  <si>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</si>
  <si>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</si>
  <si>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פסגות סל תא 125 סד-2                              </t>
  </si>
  <si>
    <t>מניות</t>
  </si>
  <si>
    <t xml:space="preserve">ת"א 35 MTF  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</si>
  <si>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</si>
  <si>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</si>
  <si>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</si>
  <si>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</si>
  <si>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</si>
  <si>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</si>
  <si>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</si>
  <si>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</si>
  <si>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</si>
  <si>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</si>
  <si>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</si>
  <si>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</si>
  <si>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</si>
  <si>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</si>
  <si>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</si>
  <si>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</si>
  <si>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</si>
  <si>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</si>
  <si>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</si>
  <si>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</si>
  <si>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</si>
  <si>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</si>
  <si>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</si>
  <si>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</si>
  <si>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</si>
  <si>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</si>
  <si>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</si>
  <si>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</si>
  <si>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</si>
  <si>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</si>
  <si>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</si>
  <si>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</si>
  <si>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</si>
  <si>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</si>
  <si>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</si>
  <si>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</si>
  <si>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</si>
  <si>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</si>
  <si>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</si>
  <si>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</si>
  <si>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</si>
  <si>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</si>
  <si>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</si>
  <si>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</si>
  <si>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</si>
  <si>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</si>
  <si>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</si>
  <si>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</si>
  <si>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</si>
  <si>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</si>
  <si>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</si>
  <si>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</si>
  <si>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</si>
  <si>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</si>
  <si>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</si>
  <si>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</si>
  <si>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</si>
  <si>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</si>
  <si>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</si>
  <si>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</si>
  <si>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</si>
  <si>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</si>
  <si>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</si>
  <si>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</si>
  <si>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</si>
  <si>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</si>
  <si>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</si>
  <si>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</si>
  <si>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</si>
  <si>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</si>
  <si>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</si>
  <si>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</si>
  <si>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</si>
  <si>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</si>
  <si>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</si>
  <si>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</si>
  <si>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</si>
  <si>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</si>
  <si>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</si>
  <si>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</si>
  <si>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</si>
  <si>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</si>
  <si>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</si>
  <si>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</si>
  <si>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3.224 24/11/21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</si>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</sst>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I35" sqref="I3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181</v>
      </c>
      <c r="C10" s="98"/>
      <c r="D10" s="99"/>
      <c r="AJ10" s="46"/>
    </row>
    <row r="11" spans="1:36">
      <c r="A11" s="32" t="s">
        <v>150</v>
      </c>
      <c r="B11" s="70" t="s">
        <v>183</v>
      </c>
      <c r="C11" s="101">
        <f>מזומנים!J10</f>
        <v>10902.23</v>
      </c>
      <c r="D11" s="106">
        <f>מזומנים!L10</f>
        <v>0.12890000000000001</v>
      </c>
    </row>
    <row r="12" spans="1:36">
      <c r="B12" s="70" t="s">
        <v>184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30225.91</v>
      </c>
      <c r="D13" s="106">
        <f>'תעודות התחייבות ממשלתיות'!R11</f>
        <v>0.35749999999999998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6984.53</v>
      </c>
      <c r="D15" s="106">
        <f>'אג"ח קונצרני'!U11</f>
        <v>8.2599999999999993E-2</v>
      </c>
    </row>
    <row r="16" spans="1:36">
      <c r="A16" s="33" t="s">
        <v>150</v>
      </c>
      <c r="B16" s="71" t="s">
        <v>91</v>
      </c>
      <c r="C16" s="101">
        <f>מניות!L11</f>
        <v>10527.15</v>
      </c>
      <c r="D16" s="106">
        <f>מניות!O11</f>
        <v>0.1245</v>
      </c>
    </row>
    <row r="17" spans="1:4">
      <c r="A17" s="33" t="s">
        <v>150</v>
      </c>
      <c r="B17" s="71" t="s">
        <v>257</v>
      </c>
      <c r="C17" s="101">
        <f>'קרנות סל'!K11</f>
        <v>23055.03</v>
      </c>
      <c r="D17" s="106">
        <f>'קרנות סל'!N11</f>
        <v>0.2727</v>
      </c>
    </row>
    <row r="18" spans="1:4">
      <c r="A18" s="33" t="s">
        <v>150</v>
      </c>
      <c r="B18" s="71" t="s">
        <v>92</v>
      </c>
      <c r="C18" s="101">
        <f>'קרנות נאמנות'!L11</f>
        <v>1294.93</v>
      </c>
      <c r="D18" s="106">
        <f>'קרנות נאמנות'!O11</f>
        <v>1.5300000000000001E-2</v>
      </c>
    </row>
    <row r="19" spans="1:4">
      <c r="A19" s="33" t="s">
        <v>150</v>
      </c>
      <c r="B19" s="71" t="s">
        <v>93</v>
      </c>
      <c r="C19" s="101">
        <f>'כתבי אופציה'!I11</f>
        <v>60.680000000000007</v>
      </c>
      <c r="D19" s="106">
        <f>'כתבי אופציה'!L11</f>
        <v>7.000000000000001E-4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185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63.73</v>
      </c>
      <c r="D27" s="106">
        <f>'לא סחיר - מניות'!M11</f>
        <v>8.0000000000000004E-4</v>
      </c>
    </row>
    <row r="28" spans="1:4">
      <c r="A28" s="33" t="s">
        <v>150</v>
      </c>
      <c r="B28" s="71" t="s">
        <v>100</v>
      </c>
      <c r="C28" s="101">
        <f>'לא סחיר - קרנות השקעה'!H11</f>
        <v>1438.16</v>
      </c>
      <c r="D28" s="106">
        <f>'לא סחיר - קרנות השקעה'!K11</f>
        <v>1.7000000000000001E-2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209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-2.66</v>
      </c>
      <c r="D31" s="106">
        <f>'לא סחיר - חוזים עתידיים'!K11</f>
        <v>0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186</v>
      </c>
      <c r="C33" s="101">
        <f>הלוואות!P10</f>
        <v>0</v>
      </c>
      <c r="D33" s="106">
        <f>הלוואות!R10</f>
        <v>0</v>
      </c>
    </row>
    <row r="34" spans="1:7">
      <c r="A34" s="33" t="s">
        <v>150</v>
      </c>
      <c r="B34" s="70" t="s">
        <v>187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188</v>
      </c>
      <c r="C35" s="101">
        <f>'זכויות מקרקעין'!G10</f>
        <v>0</v>
      </c>
      <c r="D35" s="106">
        <f>'זכויות מקרקעין'!I10</f>
        <v>0</v>
      </c>
    </row>
    <row r="36" spans="1:7">
      <c r="A36" s="33" t="s">
        <v>150</v>
      </c>
      <c r="B36" s="72" t="s">
        <v>189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190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192</v>
      </c>
      <c r="C38" s="101"/>
      <c r="D38" s="125"/>
    </row>
    <row r="39" spans="1:7">
      <c r="A39" s="33" t="s">
        <v>150</v>
      </c>
      <c r="B39" s="74" t="s">
        <v>194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193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195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84549.689999999988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191</v>
      </c>
      <c r="C43" s="101">
        <f>'יתרת התחייבות להשקעה'!C10</f>
        <v>42.1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579</v>
      </c>
      <c r="D47" s="126">
        <v>3.2290000000000001</v>
      </c>
      <c r="G47" s="55"/>
    </row>
    <row r="48" spans="1:7">
      <c r="C48" s="42" t="s">
        <v>580</v>
      </c>
      <c r="D48" s="126">
        <v>3.7360000000000002</v>
      </c>
    </row>
    <row r="49" spans="2:4">
      <c r="C49" s="43"/>
      <c r="D49" s="43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10902.23</v>
      </c>
      <c r="K10" s="110"/>
      <c r="L10" s="110">
        <v>0.12890000000000001</v>
      </c>
    </row>
    <row r="11" spans="2:13" customFormat="1" ht="15.75">
      <c r="B11" s="57" t="s">
        <v>232</v>
      </c>
      <c r="C11" s="87"/>
      <c r="D11" s="87"/>
      <c r="E11" s="87"/>
      <c r="F11" s="87"/>
      <c r="G11" s="87"/>
      <c r="H11" s="111"/>
      <c r="I11" s="111"/>
      <c r="J11" s="89">
        <v>10902.23</v>
      </c>
      <c r="K11" s="111"/>
      <c r="L11" s="111">
        <v>0.12890000000000001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111"/>
      <c r="I12" s="111"/>
      <c r="J12" s="89">
        <v>9956.7999999999993</v>
      </c>
      <c r="K12" s="111"/>
      <c r="L12" s="111">
        <v>0.11779999999999999</v>
      </c>
    </row>
    <row r="13" spans="2:13" customFormat="1" ht="15.75">
      <c r="B13" s="58" t="s">
        <v>581</v>
      </c>
      <c r="C13" s="127">
        <v>9020017</v>
      </c>
      <c r="D13" s="127">
        <v>31</v>
      </c>
      <c r="E13" s="127" t="s">
        <v>582</v>
      </c>
      <c r="F13" s="127" t="s">
        <v>298</v>
      </c>
      <c r="G13" s="127" t="s">
        <v>165</v>
      </c>
      <c r="H13" s="90">
        <v>0</v>
      </c>
      <c r="I13" s="90">
        <v>0</v>
      </c>
      <c r="J13" s="90">
        <v>992.8</v>
      </c>
      <c r="K13" s="112">
        <f>+J13/$J$10</f>
        <v>9.1063938295192812E-2</v>
      </c>
      <c r="L13" s="112">
        <f>+J13/'סכום נכסי הקרן'!$C$42</f>
        <v>1.1742207452209465E-2</v>
      </c>
    </row>
    <row r="14" spans="2:13" customFormat="1" ht="15.75">
      <c r="B14" s="58" t="s">
        <v>583</v>
      </c>
      <c r="C14" s="127">
        <v>11010041</v>
      </c>
      <c r="D14" s="127">
        <v>12</v>
      </c>
      <c r="E14" s="127" t="s">
        <v>297</v>
      </c>
      <c r="F14" s="127" t="s">
        <v>298</v>
      </c>
      <c r="G14" s="127" t="s">
        <v>165</v>
      </c>
      <c r="H14" s="90">
        <v>0</v>
      </c>
      <c r="I14" s="90">
        <v>0</v>
      </c>
      <c r="J14" s="90">
        <v>8964</v>
      </c>
      <c r="K14" s="112">
        <f>+J14/$J$10</f>
        <v>0.82221710604160803</v>
      </c>
      <c r="L14" s="112">
        <f>+J14/'סכום נכסי הקרן'!$C$42</f>
        <v>0.10602049516680666</v>
      </c>
    </row>
    <row r="15" spans="2:13" customFormat="1" ht="15.75">
      <c r="B15" s="57" t="s">
        <v>269</v>
      </c>
      <c r="C15" s="87"/>
      <c r="D15" s="87"/>
      <c r="E15" s="87"/>
      <c r="F15" s="87"/>
      <c r="G15" s="87"/>
      <c r="H15" s="111"/>
      <c r="I15" s="111"/>
      <c r="J15" s="89">
        <v>945.43</v>
      </c>
      <c r="K15" s="111"/>
      <c r="L15" s="111">
        <v>1.1200000000000002E-2</v>
      </c>
    </row>
    <row r="16" spans="2:13" customFormat="1" ht="15.75">
      <c r="B16" s="58" t="s">
        <v>270</v>
      </c>
      <c r="C16" s="127">
        <v>1</v>
      </c>
      <c r="D16" s="127">
        <v>12</v>
      </c>
      <c r="E16" s="127" t="s">
        <v>297</v>
      </c>
      <c r="F16" s="127" t="s">
        <v>298</v>
      </c>
      <c r="G16" s="88" t="s">
        <v>164</v>
      </c>
      <c r="H16" s="112">
        <v>0</v>
      </c>
      <c r="I16" s="112">
        <v>0</v>
      </c>
      <c r="J16" s="90">
        <v>945.43</v>
      </c>
      <c r="K16" s="112">
        <v>8.6699999999999999E-2</v>
      </c>
      <c r="L16" s="112">
        <v>1.1200000000000002E-2</v>
      </c>
    </row>
    <row r="17" spans="1:12" customFormat="1" ht="15.75">
      <c r="B17" s="57" t="s">
        <v>271</v>
      </c>
      <c r="C17" s="87"/>
      <c r="D17" s="87"/>
      <c r="E17" s="87"/>
      <c r="F17" s="87"/>
      <c r="G17" s="87"/>
      <c r="H17" s="111"/>
      <c r="I17" s="111"/>
      <c r="J17" s="89"/>
      <c r="K17" s="111"/>
      <c r="L17" s="111"/>
    </row>
    <row r="18" spans="1:12" customFormat="1" ht="15.75">
      <c r="B18" s="58" t="s">
        <v>268</v>
      </c>
      <c r="C18" s="88"/>
      <c r="D18" s="88"/>
      <c r="E18" s="88"/>
      <c r="F18" s="88"/>
      <c r="G18" s="88"/>
      <c r="H18" s="112"/>
      <c r="I18" s="112"/>
      <c r="J18" s="90"/>
      <c r="K18" s="112"/>
      <c r="L18" s="112"/>
    </row>
    <row r="19" spans="1:12" customFormat="1" ht="15.75">
      <c r="B19" s="57" t="s">
        <v>272</v>
      </c>
      <c r="C19" s="87"/>
      <c r="D19" s="87"/>
      <c r="E19" s="87"/>
      <c r="F19" s="87"/>
      <c r="G19" s="87"/>
      <c r="H19" s="111"/>
      <c r="I19" s="111"/>
      <c r="J19" s="89"/>
      <c r="K19" s="111"/>
      <c r="L19" s="111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112"/>
      <c r="I20" s="112"/>
      <c r="J20" s="90"/>
      <c r="K20" s="112"/>
      <c r="L20" s="112"/>
    </row>
    <row r="21" spans="1:12" customFormat="1" ht="15.75">
      <c r="B21" s="57" t="s">
        <v>273</v>
      </c>
      <c r="C21" s="87"/>
      <c r="D21" s="87"/>
      <c r="E21" s="87"/>
      <c r="F21" s="87"/>
      <c r="G21" s="87"/>
      <c r="H21" s="111"/>
      <c r="I21" s="111"/>
      <c r="J21" s="89"/>
      <c r="K21" s="111"/>
      <c r="L21" s="111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112"/>
      <c r="I22" s="112"/>
      <c r="J22" s="90"/>
      <c r="K22" s="112"/>
      <c r="L22" s="112"/>
    </row>
    <row r="23" spans="1:12" customFormat="1" ht="15.75">
      <c r="B23" s="57" t="s">
        <v>274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112"/>
      <c r="I24" s="112"/>
      <c r="J24" s="90"/>
      <c r="K24" s="112"/>
      <c r="L24" s="112"/>
    </row>
    <row r="25" spans="1:12" customFormat="1" ht="15.75">
      <c r="B25" s="57" t="s">
        <v>275</v>
      </c>
      <c r="C25" s="87"/>
      <c r="D25" s="87"/>
      <c r="E25" s="87"/>
      <c r="F25" s="87"/>
      <c r="G25" s="87"/>
      <c r="H25" s="111"/>
      <c r="I25" s="111"/>
      <c r="J25" s="89"/>
      <c r="K25" s="111"/>
      <c r="L25" s="111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112"/>
      <c r="I26" s="112"/>
      <c r="J26" s="90"/>
      <c r="K26" s="112"/>
      <c r="L26" s="112"/>
    </row>
    <row r="27" spans="1:12" customFormat="1" ht="15.75">
      <c r="B27" s="57" t="s">
        <v>231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112"/>
      <c r="I29" s="112"/>
      <c r="J29" s="90"/>
      <c r="K29" s="112"/>
      <c r="L29" s="112"/>
    </row>
    <row r="30" spans="1:12" customFormat="1" ht="15.75">
      <c r="B30" s="57" t="s">
        <v>275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1:12" customFormat="1" ht="15.75">
      <c r="B31" s="117" t="s">
        <v>268</v>
      </c>
      <c r="C31" s="88"/>
      <c r="D31" s="88"/>
      <c r="E31" s="88"/>
      <c r="F31" s="88"/>
      <c r="G31" s="88"/>
      <c r="H31" s="112"/>
      <c r="I31" s="112"/>
      <c r="J31" s="90"/>
      <c r="K31" s="112"/>
      <c r="L31" s="112"/>
    </row>
    <row r="32" spans="1:12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7" zoomScale="85" zoomScaleNormal="85" workbookViewId="0">
      <selection activeCell="B1" sqref="B1:R41"/>
    </sheetView>
  </sheetViews>
  <sheetFormatPr defaultColWidth="9.140625" defaultRowHeight="18"/>
  <cols>
    <col min="1" max="1" width="6.28515625" style="1" customWidth="1"/>
    <col min="2" max="2" width="41.28515625" style="2" customWidth="1"/>
    <col min="3" max="3" width="10.57031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5703125" style="1" bestFit="1" customWidth="1"/>
    <col min="12" max="12" width="17" style="1" bestFit="1" customWidth="1"/>
    <col min="13" max="13" width="9.28515625" style="1" customWidth="1"/>
    <col min="14" max="14" width="9.7109375" style="1" bestFit="1" customWidth="1"/>
    <col min="15" max="15" width="12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4.43</v>
      </c>
      <c r="I11" s="116"/>
      <c r="J11" s="110"/>
      <c r="K11" s="110">
        <v>-3.0999999999999999E-3</v>
      </c>
      <c r="L11" s="83">
        <v>26591929</v>
      </c>
      <c r="M11" s="83"/>
      <c r="N11" s="83"/>
      <c r="O11" s="83">
        <v>30225.91</v>
      </c>
      <c r="P11" s="110"/>
      <c r="Q11" s="110"/>
      <c r="R11" s="110">
        <v>0.35749999999999998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232</v>
      </c>
      <c r="C12" s="87"/>
      <c r="D12" s="87"/>
      <c r="E12" s="87"/>
      <c r="F12" s="87"/>
      <c r="G12" s="94"/>
      <c r="H12" s="87">
        <v>4.43</v>
      </c>
      <c r="I12" s="87"/>
      <c r="J12" s="111"/>
      <c r="K12" s="111">
        <v>-3.0999999999999999E-3</v>
      </c>
      <c r="L12" s="89">
        <v>26591929</v>
      </c>
      <c r="M12" s="89"/>
      <c r="N12" s="89"/>
      <c r="O12" s="89">
        <v>30225.91</v>
      </c>
      <c r="P12" s="111"/>
      <c r="Q12" s="111"/>
      <c r="R12" s="111">
        <v>0.35749999999999998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4.8600000000000003</v>
      </c>
      <c r="I13" s="87"/>
      <c r="J13" s="111"/>
      <c r="K13" s="111">
        <v>-1.7899999999999999E-2</v>
      </c>
      <c r="L13" s="89">
        <v>8868848</v>
      </c>
      <c r="M13" s="89"/>
      <c r="N13" s="89"/>
      <c r="O13" s="89">
        <v>10669.12</v>
      </c>
      <c r="P13" s="111"/>
      <c r="Q13" s="111"/>
      <c r="R13" s="111">
        <v>0.12619999999999998</v>
      </c>
    </row>
    <row r="14" spans="2:53" customFormat="1" ht="15.75">
      <c r="B14" s="60" t="s">
        <v>280</v>
      </c>
      <c r="C14" s="88">
        <v>1128081</v>
      </c>
      <c r="D14" s="88" t="s">
        <v>142</v>
      </c>
      <c r="E14" s="88">
        <v>0</v>
      </c>
      <c r="F14" s="88" t="s">
        <v>281</v>
      </c>
      <c r="G14" s="95"/>
      <c r="H14" s="88">
        <v>1.97</v>
      </c>
      <c r="I14" s="88" t="s">
        <v>165</v>
      </c>
      <c r="J14" s="112">
        <v>1.7500000000000002E-2</v>
      </c>
      <c r="K14" s="112">
        <v>-2.3199999999999998E-2</v>
      </c>
      <c r="L14" s="90">
        <v>2721685</v>
      </c>
      <c r="M14" s="90">
        <v>112.76</v>
      </c>
      <c r="N14" s="90">
        <v>0</v>
      </c>
      <c r="O14" s="90">
        <v>3068.97</v>
      </c>
      <c r="P14" s="112">
        <v>0</v>
      </c>
      <c r="Q14" s="112">
        <v>0.10150000000000001</v>
      </c>
      <c r="R14" s="112">
        <v>3.6299999999999999E-2</v>
      </c>
    </row>
    <row r="15" spans="2:53" customFormat="1" ht="15.75">
      <c r="B15" s="60" t="s">
        <v>282</v>
      </c>
      <c r="C15" s="88">
        <v>1135912</v>
      </c>
      <c r="D15" s="88" t="s">
        <v>142</v>
      </c>
      <c r="E15" s="88">
        <v>0</v>
      </c>
      <c r="F15" s="88" t="s">
        <v>281</v>
      </c>
      <c r="G15" s="95"/>
      <c r="H15" s="88">
        <v>4.01</v>
      </c>
      <c r="I15" s="88" t="s">
        <v>165</v>
      </c>
      <c r="J15" s="112">
        <v>7.4999999999999997E-3</v>
      </c>
      <c r="K15" s="112">
        <v>-1.9699999999999999E-2</v>
      </c>
      <c r="L15" s="90">
        <v>2971578</v>
      </c>
      <c r="M15" s="90">
        <v>115.41</v>
      </c>
      <c r="N15" s="90">
        <v>0</v>
      </c>
      <c r="O15" s="90">
        <v>3429.5</v>
      </c>
      <c r="P15" s="112">
        <v>0</v>
      </c>
      <c r="Q15" s="112">
        <v>0.11349999999999999</v>
      </c>
      <c r="R15" s="112">
        <v>4.0599999999999997E-2</v>
      </c>
    </row>
    <row r="16" spans="2:53" customFormat="1" ht="15.75">
      <c r="B16" s="60" t="s">
        <v>283</v>
      </c>
      <c r="C16" s="88">
        <v>1157023</v>
      </c>
      <c r="D16" s="88" t="s">
        <v>142</v>
      </c>
      <c r="E16" s="88">
        <v>0</v>
      </c>
      <c r="F16" s="88" t="s">
        <v>281</v>
      </c>
      <c r="G16" s="95"/>
      <c r="H16" s="88">
        <v>7.53</v>
      </c>
      <c r="I16" s="88" t="s">
        <v>165</v>
      </c>
      <c r="J16" s="112">
        <v>5.0000000000000001E-3</v>
      </c>
      <c r="K16" s="112">
        <v>-1.29E-2</v>
      </c>
      <c r="L16" s="90">
        <v>893103</v>
      </c>
      <c r="M16" s="90">
        <v>117.37</v>
      </c>
      <c r="N16" s="90">
        <v>0</v>
      </c>
      <c r="O16" s="90">
        <v>1048.24</v>
      </c>
      <c r="P16" s="112">
        <v>0</v>
      </c>
      <c r="Q16" s="112">
        <v>3.4700000000000002E-2</v>
      </c>
      <c r="R16" s="112">
        <v>1.24E-2</v>
      </c>
    </row>
    <row r="17" spans="2:18" customFormat="1" ht="15.75">
      <c r="B17" s="60" t="s">
        <v>284</v>
      </c>
      <c r="C17" s="88">
        <v>1169564</v>
      </c>
      <c r="D17" s="88" t="s">
        <v>142</v>
      </c>
      <c r="E17" s="88">
        <v>0</v>
      </c>
      <c r="F17" s="88" t="s">
        <v>281</v>
      </c>
      <c r="G17" s="95"/>
      <c r="H17" s="88">
        <v>4.82</v>
      </c>
      <c r="I17" s="88" t="s">
        <v>165</v>
      </c>
      <c r="J17" s="112">
        <v>1E-3</v>
      </c>
      <c r="K17" s="112">
        <v>-1.7899999999999999E-2</v>
      </c>
      <c r="L17" s="90">
        <v>1675645</v>
      </c>
      <c r="M17" s="90">
        <v>112.14</v>
      </c>
      <c r="N17" s="90">
        <v>0</v>
      </c>
      <c r="O17" s="90">
        <v>1879.07</v>
      </c>
      <c r="P17" s="112">
        <v>0</v>
      </c>
      <c r="Q17" s="112">
        <v>6.2199999999999998E-2</v>
      </c>
      <c r="R17" s="112">
        <v>2.2200000000000001E-2</v>
      </c>
    </row>
    <row r="18" spans="2:18" customFormat="1" ht="15.75">
      <c r="B18" s="60" t="s">
        <v>285</v>
      </c>
      <c r="C18" s="88">
        <v>1097708</v>
      </c>
      <c r="D18" s="88" t="s">
        <v>142</v>
      </c>
      <c r="E18" s="88">
        <v>0</v>
      </c>
      <c r="F18" s="88" t="s">
        <v>281</v>
      </c>
      <c r="G18" s="95"/>
      <c r="H18" s="88">
        <v>12.11</v>
      </c>
      <c r="I18" s="88" t="s">
        <v>165</v>
      </c>
      <c r="J18" s="112">
        <v>0.04</v>
      </c>
      <c r="K18" s="112">
        <v>-4.3E-3</v>
      </c>
      <c r="L18" s="90">
        <v>606837</v>
      </c>
      <c r="M18" s="90">
        <v>204.89</v>
      </c>
      <c r="N18" s="90">
        <v>0</v>
      </c>
      <c r="O18" s="90">
        <v>1243.3499999999999</v>
      </c>
      <c r="P18" s="112">
        <v>0</v>
      </c>
      <c r="Q18" s="112">
        <v>4.1100000000000005E-2</v>
      </c>
      <c r="R18" s="112">
        <v>1.47E-2</v>
      </c>
    </row>
    <row r="19" spans="2:18" customFormat="1" ht="15.75">
      <c r="B19" s="59" t="s">
        <v>49</v>
      </c>
      <c r="C19" s="87"/>
      <c r="D19" s="87"/>
      <c r="E19" s="87"/>
      <c r="F19" s="87"/>
      <c r="G19" s="94"/>
      <c r="H19" s="87">
        <v>4.1900000000000004</v>
      </c>
      <c r="I19" s="87"/>
      <c r="J19" s="111"/>
      <c r="K19" s="111">
        <v>5.0000000000000001E-3</v>
      </c>
      <c r="L19" s="89">
        <v>17723081</v>
      </c>
      <c r="M19" s="89"/>
      <c r="N19" s="89"/>
      <c r="O19" s="89">
        <v>19556.78</v>
      </c>
      <c r="P19" s="111"/>
      <c r="Q19" s="111"/>
      <c r="R19" s="111">
        <v>0.23129999999999998</v>
      </c>
    </row>
    <row r="20" spans="2:18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90"/>
      <c r="P20" s="112"/>
      <c r="Q20" s="112"/>
      <c r="R20" s="112"/>
    </row>
    <row r="21" spans="2:18" customFormat="1" ht="15.75">
      <c r="B21" s="60" t="s">
        <v>286</v>
      </c>
      <c r="C21" s="88">
        <v>1150879</v>
      </c>
      <c r="D21" s="88" t="s">
        <v>142</v>
      </c>
      <c r="E21" s="88">
        <v>0</v>
      </c>
      <c r="F21" s="88" t="s">
        <v>281</v>
      </c>
      <c r="G21" s="95"/>
      <c r="H21" s="88">
        <v>6.57</v>
      </c>
      <c r="I21" s="88" t="s">
        <v>165</v>
      </c>
      <c r="J21" s="112">
        <v>2.2499999999999999E-2</v>
      </c>
      <c r="K21" s="112">
        <v>9.4999999999999998E-3</v>
      </c>
      <c r="L21" s="90">
        <v>1935975</v>
      </c>
      <c r="M21" s="90">
        <v>108.81</v>
      </c>
      <c r="N21" s="90">
        <v>0</v>
      </c>
      <c r="O21" s="90">
        <v>2106.5300000000002</v>
      </c>
      <c r="P21" s="112">
        <v>0</v>
      </c>
      <c r="Q21" s="112">
        <v>6.9699999999999998E-2</v>
      </c>
      <c r="R21" s="112">
        <v>2.4900000000000002E-2</v>
      </c>
    </row>
    <row r="22" spans="2:18" customFormat="1" ht="15.75">
      <c r="B22" s="60" t="s">
        <v>287</v>
      </c>
      <c r="C22" s="88">
        <v>1125400</v>
      </c>
      <c r="D22" s="88" t="s">
        <v>142</v>
      </c>
      <c r="E22" s="88">
        <v>0</v>
      </c>
      <c r="F22" s="88" t="s">
        <v>281</v>
      </c>
      <c r="G22" s="95"/>
      <c r="H22" s="88">
        <v>14.01</v>
      </c>
      <c r="I22" s="88" t="s">
        <v>165</v>
      </c>
      <c r="J22" s="112">
        <v>5.5E-2</v>
      </c>
      <c r="K22" s="112">
        <v>2.06E-2</v>
      </c>
      <c r="L22" s="90">
        <v>364750</v>
      </c>
      <c r="M22" s="90">
        <v>160.35</v>
      </c>
      <c r="N22" s="90">
        <v>0</v>
      </c>
      <c r="O22" s="90">
        <v>584.88</v>
      </c>
      <c r="P22" s="112">
        <v>0</v>
      </c>
      <c r="Q22" s="112">
        <v>1.9400000000000001E-2</v>
      </c>
      <c r="R22" s="112">
        <v>6.8999999999999999E-3</v>
      </c>
    </row>
    <row r="23" spans="2:18" customFormat="1" ht="15.75">
      <c r="B23" s="60" t="s">
        <v>288</v>
      </c>
      <c r="C23" s="88">
        <v>1099456</v>
      </c>
      <c r="D23" s="88" t="s">
        <v>142</v>
      </c>
      <c r="E23" s="88">
        <v>0</v>
      </c>
      <c r="F23" s="88" t="s">
        <v>281</v>
      </c>
      <c r="G23" s="95"/>
      <c r="H23" s="88">
        <v>4.38</v>
      </c>
      <c r="I23" s="88" t="s">
        <v>165</v>
      </c>
      <c r="J23" s="112">
        <v>6.25E-2</v>
      </c>
      <c r="K23" s="112">
        <v>5.7999999999999996E-3</v>
      </c>
      <c r="L23" s="90">
        <v>1227465</v>
      </c>
      <c r="M23" s="90">
        <v>134.05000000000001</v>
      </c>
      <c r="N23" s="90">
        <v>0</v>
      </c>
      <c r="O23" s="90">
        <v>1645.42</v>
      </c>
      <c r="P23" s="112">
        <v>0</v>
      </c>
      <c r="Q23" s="112">
        <v>5.4400000000000004E-2</v>
      </c>
      <c r="R23" s="112">
        <v>1.95E-2</v>
      </c>
    </row>
    <row r="24" spans="2:18" customFormat="1" ht="15.75">
      <c r="B24" s="60" t="s">
        <v>289</v>
      </c>
      <c r="C24" s="88">
        <v>1155068</v>
      </c>
      <c r="D24" s="88" t="s">
        <v>142</v>
      </c>
      <c r="E24" s="88">
        <v>0</v>
      </c>
      <c r="F24" s="88" t="s">
        <v>281</v>
      </c>
      <c r="G24" s="95"/>
      <c r="H24" s="88">
        <v>2.11</v>
      </c>
      <c r="I24" s="88" t="s">
        <v>165</v>
      </c>
      <c r="J24" s="112">
        <v>1.4999999999999999E-2</v>
      </c>
      <c r="K24" s="112">
        <v>1E-3</v>
      </c>
      <c r="L24" s="90">
        <v>2908741</v>
      </c>
      <c r="M24" s="90">
        <v>104.28</v>
      </c>
      <c r="N24" s="90">
        <v>0</v>
      </c>
      <c r="O24" s="90">
        <v>3033.24</v>
      </c>
      <c r="P24" s="112">
        <v>0</v>
      </c>
      <c r="Q24" s="112">
        <v>0.10039999999999999</v>
      </c>
      <c r="R24" s="112">
        <v>3.5900000000000001E-2</v>
      </c>
    </row>
    <row r="25" spans="2:18" customFormat="1" ht="15.75">
      <c r="B25" s="60" t="s">
        <v>290</v>
      </c>
      <c r="C25" s="88">
        <v>1174697</v>
      </c>
      <c r="D25" s="88" t="s">
        <v>142</v>
      </c>
      <c r="E25" s="88">
        <v>0</v>
      </c>
      <c r="F25" s="88" t="s">
        <v>281</v>
      </c>
      <c r="G25" s="95"/>
      <c r="H25" s="88">
        <v>4.3600000000000003</v>
      </c>
      <c r="I25" s="88" t="s">
        <v>165</v>
      </c>
      <c r="J25" s="112">
        <v>5.0000000000000001E-3</v>
      </c>
      <c r="K25" s="112">
        <v>5.6999999999999993E-3</v>
      </c>
      <c r="L25" s="90">
        <v>297501</v>
      </c>
      <c r="M25" s="90">
        <v>99.95</v>
      </c>
      <c r="N25" s="90">
        <v>0</v>
      </c>
      <c r="O25" s="90">
        <v>297.35000000000002</v>
      </c>
      <c r="P25" s="112">
        <v>0</v>
      </c>
      <c r="Q25" s="112">
        <v>9.7999999999999997E-3</v>
      </c>
      <c r="R25" s="112">
        <v>3.4999999999999996E-3</v>
      </c>
    </row>
    <row r="26" spans="2:18" customFormat="1" ht="15.75">
      <c r="B26" s="60" t="s">
        <v>291</v>
      </c>
      <c r="C26" s="88">
        <v>1130848</v>
      </c>
      <c r="D26" s="88" t="s">
        <v>142</v>
      </c>
      <c r="E26" s="88">
        <v>0</v>
      </c>
      <c r="F26" s="88" t="s">
        <v>281</v>
      </c>
      <c r="G26" s="95"/>
      <c r="H26" s="88">
        <v>2.39</v>
      </c>
      <c r="I26" s="88" t="s">
        <v>165</v>
      </c>
      <c r="J26" s="112">
        <v>3.7499999999999999E-2</v>
      </c>
      <c r="K26" s="112">
        <v>1.7000000000000001E-3</v>
      </c>
      <c r="L26" s="90">
        <v>3270451</v>
      </c>
      <c r="M26" s="90">
        <v>110.81</v>
      </c>
      <c r="N26" s="90">
        <v>0</v>
      </c>
      <c r="O26" s="90">
        <v>3623.99</v>
      </c>
      <c r="P26" s="112">
        <v>0</v>
      </c>
      <c r="Q26" s="112">
        <v>0.11990000000000001</v>
      </c>
      <c r="R26" s="112">
        <v>4.2900000000000001E-2</v>
      </c>
    </row>
    <row r="27" spans="2:18" customFormat="1" ht="15.75">
      <c r="B27" s="60" t="s">
        <v>292</v>
      </c>
      <c r="C27" s="88">
        <v>1139344</v>
      </c>
      <c r="D27" s="88" t="s">
        <v>142</v>
      </c>
      <c r="E27" s="88">
        <v>0</v>
      </c>
      <c r="F27" s="88" t="s">
        <v>281</v>
      </c>
      <c r="G27" s="95"/>
      <c r="H27" s="88">
        <v>5.22</v>
      </c>
      <c r="I27" s="88" t="s">
        <v>165</v>
      </c>
      <c r="J27" s="112">
        <v>0.02</v>
      </c>
      <c r="K27" s="112">
        <v>6.8999999999999999E-3</v>
      </c>
      <c r="L27" s="90">
        <v>4324806</v>
      </c>
      <c r="M27" s="90">
        <v>108.03</v>
      </c>
      <c r="N27" s="90">
        <v>0</v>
      </c>
      <c r="O27" s="90">
        <v>4672.09</v>
      </c>
      <c r="P27" s="112">
        <v>0</v>
      </c>
      <c r="Q27" s="112">
        <v>0.15460000000000002</v>
      </c>
      <c r="R27" s="112">
        <v>5.5300000000000002E-2</v>
      </c>
    </row>
    <row r="28" spans="2:18" customFormat="1" ht="15.75">
      <c r="B28" s="60" t="s">
        <v>293</v>
      </c>
      <c r="C28" s="88">
        <v>1126747</v>
      </c>
      <c r="D28" s="88" t="s">
        <v>142</v>
      </c>
      <c r="E28" s="88">
        <v>0</v>
      </c>
      <c r="F28" s="88" t="s">
        <v>281</v>
      </c>
      <c r="G28" s="95"/>
      <c r="H28" s="88">
        <v>1.45</v>
      </c>
      <c r="I28" s="88" t="s">
        <v>165</v>
      </c>
      <c r="J28" s="112">
        <v>4.2500000000000003E-2</v>
      </c>
      <c r="K28" s="112">
        <v>5.0000000000000001E-4</v>
      </c>
      <c r="L28" s="90">
        <v>668901</v>
      </c>
      <c r="M28" s="90">
        <v>108.42</v>
      </c>
      <c r="N28" s="90">
        <v>0</v>
      </c>
      <c r="O28" s="90">
        <v>725.22</v>
      </c>
      <c r="P28" s="112">
        <v>0</v>
      </c>
      <c r="Q28" s="112">
        <v>2.4E-2</v>
      </c>
      <c r="R28" s="112">
        <v>8.6E-3</v>
      </c>
    </row>
    <row r="29" spans="2:18" customFormat="1" ht="15.75">
      <c r="B29" s="60" t="s">
        <v>294</v>
      </c>
      <c r="C29" s="88">
        <v>1135557</v>
      </c>
      <c r="D29" s="88" t="s">
        <v>142</v>
      </c>
      <c r="E29" s="88">
        <v>0</v>
      </c>
      <c r="F29" s="88" t="s">
        <v>281</v>
      </c>
      <c r="G29" s="95"/>
      <c r="H29" s="88">
        <v>3.81</v>
      </c>
      <c r="I29" s="88" t="s">
        <v>165</v>
      </c>
      <c r="J29" s="112">
        <v>1.7500000000000002E-2</v>
      </c>
      <c r="K29" s="112">
        <v>4.3E-3</v>
      </c>
      <c r="L29" s="90">
        <v>2724491</v>
      </c>
      <c r="M29" s="90">
        <v>105.27</v>
      </c>
      <c r="N29" s="90">
        <v>0</v>
      </c>
      <c r="O29" s="90">
        <v>2868.07</v>
      </c>
      <c r="P29" s="112">
        <v>0</v>
      </c>
      <c r="Q29" s="112">
        <v>9.4899999999999998E-2</v>
      </c>
      <c r="R29" s="112">
        <v>3.39E-2</v>
      </c>
    </row>
    <row r="30" spans="2:18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90"/>
      <c r="P30" s="112"/>
      <c r="Q30" s="112"/>
      <c r="R30" s="112"/>
    </row>
    <row r="31" spans="2:18" customFormat="1" ht="15.75">
      <c r="B31" s="59" t="s">
        <v>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5.75">
      <c r="B32" s="60" t="s">
        <v>268</v>
      </c>
      <c r="C32" s="88"/>
      <c r="D32" s="88"/>
      <c r="E32" s="88"/>
      <c r="F32" s="88"/>
      <c r="G32" s="95"/>
      <c r="H32" s="88"/>
      <c r="I32" s="88"/>
      <c r="J32" s="112"/>
      <c r="K32" s="112"/>
      <c r="L32" s="90"/>
      <c r="M32" s="90"/>
      <c r="N32" s="90"/>
      <c r="O32" s="90"/>
      <c r="P32" s="112"/>
      <c r="Q32" s="112"/>
      <c r="R32" s="112"/>
    </row>
    <row r="33" spans="2:18" customFormat="1" ht="15.75">
      <c r="B33" s="59" t="s">
        <v>231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 ht="31.5">
      <c r="B34" s="59" t="s">
        <v>76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60" t="s">
        <v>268</v>
      </c>
      <c r="C35" s="88"/>
      <c r="D35" s="88"/>
      <c r="E35" s="88"/>
      <c r="F35" s="88"/>
      <c r="G35" s="95"/>
      <c r="H35" s="88"/>
      <c r="I35" s="88"/>
      <c r="J35" s="112"/>
      <c r="K35" s="112"/>
      <c r="L35" s="90"/>
      <c r="M35" s="90"/>
      <c r="N35" s="90"/>
      <c r="O35" s="90"/>
      <c r="P35" s="112"/>
      <c r="Q35" s="112"/>
      <c r="R35" s="112"/>
    </row>
    <row r="36" spans="2:18">
      <c r="B36" s="59" t="s">
        <v>77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118" t="s">
        <v>268</v>
      </c>
      <c r="C37" s="88"/>
      <c r="D37" s="88"/>
      <c r="E37" s="88"/>
      <c r="F37" s="88"/>
      <c r="G37" s="95"/>
      <c r="H37" s="88"/>
      <c r="I37" s="88"/>
      <c r="J37" s="112"/>
      <c r="K37" s="112"/>
      <c r="L37" s="90"/>
      <c r="M37" s="90"/>
      <c r="N37" s="90"/>
      <c r="O37" s="90"/>
      <c r="P37" s="112"/>
      <c r="Q37" s="112"/>
      <c r="R37" s="112"/>
    </row>
    <row r="38" spans="2:18">
      <c r="B38" s="115" t="s">
        <v>133</v>
      </c>
      <c r="C38" s="1"/>
      <c r="D38" s="1"/>
    </row>
    <row r="39" spans="2:18">
      <c r="B39" s="115" t="s">
        <v>245</v>
      </c>
      <c r="C39" s="1"/>
      <c r="D39" s="1"/>
    </row>
    <row r="40" spans="2:18">
      <c r="B40" s="142" t="s">
        <v>246</v>
      </c>
      <c r="C40" s="142"/>
      <c r="D40" s="142"/>
    </row>
    <row r="41" spans="2:18">
      <c r="B41" s="135" t="s">
        <v>256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217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173</v>
      </c>
      <c r="T10" s="64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268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/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268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/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268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/>
      <c r="R18" s="90"/>
      <c r="S18" s="112"/>
      <c r="T18" s="112"/>
      <c r="U18" s="112"/>
    </row>
    <row r="19" spans="1:21" customFormat="1" ht="15.75">
      <c r="B19" s="59" t="s">
        <v>231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268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/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268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/>
      <c r="R23" s="90"/>
      <c r="S23" s="112"/>
      <c r="T23" s="112"/>
      <c r="U23" s="112"/>
    </row>
    <row r="24" spans="1:21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795D145F-5714-4199-9DC8-5071917FB328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16" zoomScale="85" zoomScaleNormal="85" workbookViewId="0">
      <selection activeCell="B1" sqref="B1:U50"/>
    </sheetView>
  </sheetViews>
  <sheetFormatPr defaultColWidth="9.140625" defaultRowHeight="18"/>
  <cols>
    <col min="1" max="1" width="6.28515625" style="1" customWidth="1"/>
    <col min="2" max="2" width="72.85546875" style="2" customWidth="1"/>
    <col min="3" max="3" width="11" style="2" customWidth="1"/>
    <col min="4" max="4" width="10.28515625" style="2" customWidth="1"/>
    <col min="5" max="5" width="5.28515625" style="2" customWidth="1"/>
    <col min="6" max="6" width="7.7109375" style="2" customWidth="1"/>
    <col min="7" max="7" width="17.7109375" style="1" customWidth="1"/>
    <col min="8" max="8" width="8.28515625" style="1" customWidth="1"/>
    <col min="9" max="9" width="11.42578125" style="1" bestFit="1" customWidth="1"/>
    <col min="10" max="10" width="10.5703125" style="1" customWidth="1"/>
    <col min="11" max="11" width="8.140625" style="1" customWidth="1"/>
    <col min="12" max="12" width="9.85546875" style="1" bestFit="1" customWidth="1"/>
    <col min="13" max="13" width="8.7109375" style="1" customWidth="1"/>
    <col min="14" max="14" width="11.140625" style="1" customWidth="1"/>
    <col min="15" max="15" width="16.42578125" style="1" customWidth="1"/>
    <col min="16" max="16" width="9.5703125" style="1" customWidth="1"/>
    <col min="17" max="17" width="9.42578125" style="1" customWidth="1"/>
    <col min="18" max="18" width="12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217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173</v>
      </c>
      <c r="T10" s="61" t="s">
        <v>218</v>
      </c>
      <c r="U10" s="63" t="s">
        <v>241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4.1399999999999997</v>
      </c>
      <c r="L11" s="116"/>
      <c r="M11" s="110"/>
      <c r="N11" s="110">
        <v>4.1999999999999997E-3</v>
      </c>
      <c r="O11" s="83">
        <v>6443835.9299999997</v>
      </c>
      <c r="P11" s="83"/>
      <c r="Q11" s="83">
        <v>52.978999999999999</v>
      </c>
      <c r="R11" s="83">
        <v>6984.53</v>
      </c>
      <c r="S11" s="110"/>
      <c r="T11" s="110"/>
      <c r="U11" s="110">
        <v>8.2599999999999993E-2</v>
      </c>
      <c r="V11" s="5"/>
      <c r="BI11" s="1"/>
      <c r="BJ11" s="3"/>
      <c r="BK11" s="1"/>
      <c r="BN11" s="1"/>
    </row>
    <row r="12" spans="2:66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>
        <v>4.1399999999999997</v>
      </c>
      <c r="L12" s="87"/>
      <c r="M12" s="111"/>
      <c r="N12" s="111">
        <v>4.1999999999999997E-3</v>
      </c>
      <c r="O12" s="89">
        <v>6443835.9299999997</v>
      </c>
      <c r="P12" s="89"/>
      <c r="Q12" s="89">
        <v>52.978999999999999</v>
      </c>
      <c r="R12" s="89">
        <v>6984.53</v>
      </c>
      <c r="S12" s="111"/>
      <c r="T12" s="111"/>
      <c r="U12" s="111">
        <v>8.2599999999999993E-2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5.38</v>
      </c>
      <c r="L13" s="87"/>
      <c r="M13" s="111"/>
      <c r="N13" s="111">
        <v>-7.6E-3</v>
      </c>
      <c r="O13" s="89">
        <v>2935250.67</v>
      </c>
      <c r="P13" s="89"/>
      <c r="Q13" s="89">
        <v>52.978999999999999</v>
      </c>
      <c r="R13" s="89">
        <v>3362.97</v>
      </c>
      <c r="S13" s="111"/>
      <c r="T13" s="111"/>
      <c r="U13" s="111">
        <v>3.9800000000000002E-2</v>
      </c>
    </row>
    <row r="14" spans="2:66" customFormat="1" ht="15.75">
      <c r="B14" s="60" t="s">
        <v>295</v>
      </c>
      <c r="C14" s="88">
        <v>2310282</v>
      </c>
      <c r="D14" s="88" t="s">
        <v>142</v>
      </c>
      <c r="E14" s="88"/>
      <c r="F14" s="88">
        <v>695</v>
      </c>
      <c r="G14" s="88" t="s">
        <v>296</v>
      </c>
      <c r="H14" s="88" t="s">
        <v>297</v>
      </c>
      <c r="I14" s="88" t="s">
        <v>298</v>
      </c>
      <c r="J14" s="95"/>
      <c r="K14" s="88">
        <v>4.68</v>
      </c>
      <c r="L14" s="88" t="s">
        <v>165</v>
      </c>
      <c r="M14" s="112">
        <v>3.8E-3</v>
      </c>
      <c r="N14" s="112">
        <v>-1.2500000000000001E-2</v>
      </c>
      <c r="O14" s="90">
        <v>426000</v>
      </c>
      <c r="P14" s="90">
        <v>108.83</v>
      </c>
      <c r="Q14" s="90">
        <v>0</v>
      </c>
      <c r="R14" s="90">
        <v>463.62</v>
      </c>
      <c r="S14" s="112">
        <v>0</v>
      </c>
      <c r="T14" s="112">
        <v>6.6400000000000001E-2</v>
      </c>
      <c r="U14" s="112">
        <v>5.5000000000000005E-3</v>
      </c>
    </row>
    <row r="15" spans="2:66" customFormat="1" ht="15.75">
      <c r="B15" s="60" t="s">
        <v>299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297</v>
      </c>
      <c r="I15" s="88" t="s">
        <v>298</v>
      </c>
      <c r="J15" s="95"/>
      <c r="K15" s="88">
        <v>4.2699999999999996</v>
      </c>
      <c r="L15" s="88" t="s">
        <v>165</v>
      </c>
      <c r="M15" s="112">
        <v>5.0000000000000001E-3</v>
      </c>
      <c r="N15" s="112">
        <v>-1.4999999999999999E-2</v>
      </c>
      <c r="O15" s="90">
        <v>327000</v>
      </c>
      <c r="P15" s="90">
        <v>107.84</v>
      </c>
      <c r="Q15" s="90">
        <v>0</v>
      </c>
      <c r="R15" s="90">
        <v>352.64</v>
      </c>
      <c r="S15" s="112">
        <v>0</v>
      </c>
      <c r="T15" s="112">
        <v>5.0499999999999996E-2</v>
      </c>
      <c r="U15" s="112">
        <v>4.1999999999999997E-3</v>
      </c>
    </row>
    <row r="16" spans="2:66" customFormat="1" ht="15.75">
      <c r="B16" s="60" t="s">
        <v>300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297</v>
      </c>
      <c r="I16" s="88" t="s">
        <v>298</v>
      </c>
      <c r="J16" s="95"/>
      <c r="K16" s="88">
        <v>14.41</v>
      </c>
      <c r="L16" s="88" t="s">
        <v>165</v>
      </c>
      <c r="M16" s="112">
        <v>2.4500000000000001E-2</v>
      </c>
      <c r="N16" s="112">
        <v>7.1999999999999998E-3</v>
      </c>
      <c r="O16" s="90">
        <v>194000</v>
      </c>
      <c r="P16" s="90">
        <v>121.87</v>
      </c>
      <c r="Q16" s="90">
        <v>0</v>
      </c>
      <c r="R16" s="90">
        <v>236.43</v>
      </c>
      <c r="S16" s="112">
        <v>0</v>
      </c>
      <c r="T16" s="112">
        <v>3.39E-2</v>
      </c>
      <c r="U16" s="112">
        <v>2.8000000000000004E-3</v>
      </c>
    </row>
    <row r="17" spans="2:21" customFormat="1" ht="15.75">
      <c r="B17" s="60" t="s">
        <v>301</v>
      </c>
      <c r="C17" s="88">
        <v>1160944</v>
      </c>
      <c r="D17" s="88" t="s">
        <v>142</v>
      </c>
      <c r="E17" s="88"/>
      <c r="F17" s="88">
        <v>1300</v>
      </c>
      <c r="G17" s="88" t="s">
        <v>302</v>
      </c>
      <c r="H17" s="88" t="s">
        <v>303</v>
      </c>
      <c r="I17" s="88" t="s">
        <v>298</v>
      </c>
      <c r="J17" s="95"/>
      <c r="K17" s="88">
        <v>7.29</v>
      </c>
      <c r="L17" s="88" t="s">
        <v>165</v>
      </c>
      <c r="M17" s="112">
        <v>6.5000000000000006E-3</v>
      </c>
      <c r="N17" s="112">
        <v>2E-3</v>
      </c>
      <c r="O17" s="90">
        <v>374300</v>
      </c>
      <c r="P17" s="90">
        <v>105.01</v>
      </c>
      <c r="Q17" s="90">
        <v>0</v>
      </c>
      <c r="R17" s="90">
        <v>393.05</v>
      </c>
      <c r="S17" s="112">
        <v>0</v>
      </c>
      <c r="T17" s="112">
        <v>5.6299999999999996E-2</v>
      </c>
      <c r="U17" s="112">
        <v>4.5999999999999999E-3</v>
      </c>
    </row>
    <row r="18" spans="2:21" customFormat="1" ht="15.75">
      <c r="B18" s="60" t="s">
        <v>304</v>
      </c>
      <c r="C18" s="88">
        <v>7590219</v>
      </c>
      <c r="D18" s="88" t="s">
        <v>142</v>
      </c>
      <c r="E18" s="88"/>
      <c r="F18" s="88">
        <v>759</v>
      </c>
      <c r="G18" s="88" t="s">
        <v>302</v>
      </c>
      <c r="H18" s="88" t="s">
        <v>303</v>
      </c>
      <c r="I18" s="88" t="s">
        <v>298</v>
      </c>
      <c r="J18" s="95"/>
      <c r="K18" s="88">
        <v>5.4</v>
      </c>
      <c r="L18" s="88" t="s">
        <v>165</v>
      </c>
      <c r="M18" s="112">
        <v>5.0000000000000001E-3</v>
      </c>
      <c r="N18" s="112">
        <v>-6.0999999999999995E-3</v>
      </c>
      <c r="O18" s="90">
        <v>320000</v>
      </c>
      <c r="P18" s="90">
        <v>108.36</v>
      </c>
      <c r="Q18" s="90">
        <v>0</v>
      </c>
      <c r="R18" s="90">
        <v>346.75</v>
      </c>
      <c r="S18" s="112">
        <v>0</v>
      </c>
      <c r="T18" s="112">
        <v>4.9599999999999998E-2</v>
      </c>
      <c r="U18" s="112">
        <v>4.0999999999999995E-3</v>
      </c>
    </row>
    <row r="19" spans="2:21" customFormat="1" ht="15.75">
      <c r="B19" s="60" t="s">
        <v>305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303</v>
      </c>
      <c r="I19" s="88" t="s">
        <v>298</v>
      </c>
      <c r="J19" s="95"/>
      <c r="K19" s="88">
        <v>3.92</v>
      </c>
      <c r="L19" s="88" t="s">
        <v>165</v>
      </c>
      <c r="M19" s="112">
        <v>0.05</v>
      </c>
      <c r="N19" s="112">
        <v>-1.2699999999999999E-2</v>
      </c>
      <c r="O19" s="90">
        <v>270017.23</v>
      </c>
      <c r="P19" s="90">
        <v>125.9</v>
      </c>
      <c r="Q19" s="90">
        <v>52.978999999999999</v>
      </c>
      <c r="R19" s="90">
        <v>392.93</v>
      </c>
      <c r="S19" s="112">
        <v>0</v>
      </c>
      <c r="T19" s="112">
        <v>5.6299999999999996E-2</v>
      </c>
      <c r="U19" s="112">
        <v>4.5999999999999999E-3</v>
      </c>
    </row>
    <row r="20" spans="2:21" customFormat="1" ht="15.75">
      <c r="B20" s="60" t="s">
        <v>306</v>
      </c>
      <c r="C20" s="88">
        <v>1134030</v>
      </c>
      <c r="D20" s="88" t="s">
        <v>142</v>
      </c>
      <c r="E20" s="88"/>
      <c r="F20" s="88">
        <v>1367</v>
      </c>
      <c r="G20" s="88" t="s">
        <v>307</v>
      </c>
      <c r="H20" s="88" t="s">
        <v>308</v>
      </c>
      <c r="I20" s="88" t="s">
        <v>298</v>
      </c>
      <c r="J20" s="95"/>
      <c r="K20" s="88">
        <v>4.05</v>
      </c>
      <c r="L20" s="88" t="s">
        <v>165</v>
      </c>
      <c r="M20" s="112">
        <v>2.4E-2</v>
      </c>
      <c r="N20" s="112">
        <v>-1.06E-2</v>
      </c>
      <c r="O20" s="90">
        <v>225000</v>
      </c>
      <c r="P20" s="90">
        <v>118.22</v>
      </c>
      <c r="Q20" s="90">
        <v>0</v>
      </c>
      <c r="R20" s="90">
        <v>266</v>
      </c>
      <c r="S20" s="112">
        <v>0</v>
      </c>
      <c r="T20" s="112">
        <v>3.8100000000000002E-2</v>
      </c>
      <c r="U20" s="112">
        <v>3.0999999999999999E-3</v>
      </c>
    </row>
    <row r="21" spans="2:21" customFormat="1" ht="15.75">
      <c r="B21" s="60" t="s">
        <v>309</v>
      </c>
      <c r="C21" s="88">
        <v>1134048</v>
      </c>
      <c r="D21" s="88" t="s">
        <v>142</v>
      </c>
      <c r="E21" s="88"/>
      <c r="F21" s="88">
        <v>1367</v>
      </c>
      <c r="G21" s="88" t="s">
        <v>307</v>
      </c>
      <c r="H21" s="88" t="s">
        <v>308</v>
      </c>
      <c r="I21" s="88" t="s">
        <v>298</v>
      </c>
      <c r="J21" s="95"/>
      <c r="K21" s="88">
        <v>4.96</v>
      </c>
      <c r="L21" s="88" t="s">
        <v>165</v>
      </c>
      <c r="M21" s="112">
        <v>2.4E-2</v>
      </c>
      <c r="N21" s="112">
        <v>-8.1000000000000013E-3</v>
      </c>
      <c r="O21" s="90">
        <v>225000</v>
      </c>
      <c r="P21" s="90">
        <v>120.42</v>
      </c>
      <c r="Q21" s="90">
        <v>0</v>
      </c>
      <c r="R21" s="90">
        <v>270.95</v>
      </c>
      <c r="S21" s="112">
        <v>0</v>
      </c>
      <c r="T21" s="112">
        <v>3.8800000000000001E-2</v>
      </c>
      <c r="U21" s="112">
        <v>3.2000000000000002E-3</v>
      </c>
    </row>
    <row r="22" spans="2:21" customFormat="1" ht="15.75">
      <c r="B22" s="60" t="s">
        <v>310</v>
      </c>
      <c r="C22" s="88">
        <v>1142595</v>
      </c>
      <c r="D22" s="88" t="s">
        <v>142</v>
      </c>
      <c r="E22" s="88"/>
      <c r="F22" s="88">
        <v>1363</v>
      </c>
      <c r="G22" s="88" t="s">
        <v>311</v>
      </c>
      <c r="H22" s="88" t="s">
        <v>308</v>
      </c>
      <c r="I22" s="88" t="s">
        <v>298</v>
      </c>
      <c r="J22" s="95"/>
      <c r="K22" s="88">
        <v>4.67</v>
      </c>
      <c r="L22" s="88" t="s">
        <v>165</v>
      </c>
      <c r="M22" s="112">
        <v>1.23E-2</v>
      </c>
      <c r="N22" s="112">
        <v>-5.6000000000000008E-3</v>
      </c>
      <c r="O22" s="90">
        <v>377650</v>
      </c>
      <c r="P22" s="90">
        <v>112.07</v>
      </c>
      <c r="Q22" s="90">
        <v>0</v>
      </c>
      <c r="R22" s="90">
        <v>423.23</v>
      </c>
      <c r="S22" s="112">
        <v>0</v>
      </c>
      <c r="T22" s="112">
        <v>6.0599999999999994E-2</v>
      </c>
      <c r="U22" s="112">
        <v>5.0000000000000001E-3</v>
      </c>
    </row>
    <row r="23" spans="2:21" customFormat="1" ht="15.75">
      <c r="B23" s="60" t="s">
        <v>312</v>
      </c>
      <c r="C23" s="88">
        <v>1130632</v>
      </c>
      <c r="D23" s="88" t="s">
        <v>142</v>
      </c>
      <c r="E23" s="88"/>
      <c r="F23" s="88">
        <v>1450</v>
      </c>
      <c r="G23" s="88" t="s">
        <v>302</v>
      </c>
      <c r="H23" s="88" t="s">
        <v>313</v>
      </c>
      <c r="I23" s="88" t="s">
        <v>298</v>
      </c>
      <c r="J23" s="95"/>
      <c r="K23" s="88">
        <v>1.59</v>
      </c>
      <c r="L23" s="88" t="s">
        <v>165</v>
      </c>
      <c r="M23" s="112">
        <v>3.3500000000000002E-2</v>
      </c>
      <c r="N23" s="112">
        <v>-1.1000000000000001E-2</v>
      </c>
      <c r="O23" s="90">
        <v>196283.44</v>
      </c>
      <c r="P23" s="90">
        <v>110.75</v>
      </c>
      <c r="Q23" s="90">
        <v>0</v>
      </c>
      <c r="R23" s="90">
        <v>217.38</v>
      </c>
      <c r="S23" s="112">
        <v>0</v>
      </c>
      <c r="T23" s="112">
        <v>3.1099999999999999E-2</v>
      </c>
      <c r="U23" s="112">
        <v>2.5999999999999999E-3</v>
      </c>
    </row>
    <row r="24" spans="2:21" customFormat="1" ht="15.75">
      <c r="B24" s="59" t="s">
        <v>49</v>
      </c>
      <c r="C24" s="87"/>
      <c r="D24" s="87"/>
      <c r="E24" s="87"/>
      <c r="F24" s="87"/>
      <c r="G24" s="87"/>
      <c r="H24" s="87"/>
      <c r="I24" s="87"/>
      <c r="J24" s="94"/>
      <c r="K24" s="87">
        <v>3.12</v>
      </c>
      <c r="L24" s="87"/>
      <c r="M24" s="111"/>
      <c r="N24" s="111">
        <v>1.3300000000000001E-2</v>
      </c>
      <c r="O24" s="89">
        <v>2818571.25</v>
      </c>
      <c r="P24" s="89"/>
      <c r="Q24" s="89"/>
      <c r="R24" s="89">
        <v>2983.11</v>
      </c>
      <c r="S24" s="111"/>
      <c r="T24" s="111"/>
      <c r="U24" s="111">
        <v>3.5299999999999998E-2</v>
      </c>
    </row>
    <row r="25" spans="2:21" customFormat="1" ht="15.75">
      <c r="B25" s="60" t="s">
        <v>314</v>
      </c>
      <c r="C25" s="88">
        <v>1178235</v>
      </c>
      <c r="D25" s="88" t="s">
        <v>142</v>
      </c>
      <c r="E25" s="88"/>
      <c r="F25" s="88">
        <v>913</v>
      </c>
      <c r="G25" s="88" t="s">
        <v>315</v>
      </c>
      <c r="H25" s="88" t="s">
        <v>303</v>
      </c>
      <c r="I25" s="88" t="s">
        <v>298</v>
      </c>
      <c r="J25" s="95"/>
      <c r="K25" s="88">
        <v>4.12</v>
      </c>
      <c r="L25" s="88" t="s">
        <v>165</v>
      </c>
      <c r="M25" s="112">
        <v>1E-3</v>
      </c>
      <c r="N25" s="112">
        <v>0.01</v>
      </c>
      <c r="O25" s="90">
        <v>415000</v>
      </c>
      <c r="P25" s="90">
        <v>100.61</v>
      </c>
      <c r="Q25" s="90">
        <v>0</v>
      </c>
      <c r="R25" s="90">
        <v>417.53</v>
      </c>
      <c r="S25" s="112">
        <v>0</v>
      </c>
      <c r="T25" s="112">
        <v>5.9800000000000006E-2</v>
      </c>
      <c r="U25" s="112">
        <v>4.8999999999999998E-3</v>
      </c>
    </row>
    <row r="26" spans="2:21" customFormat="1" ht="15.75">
      <c r="B26" s="60" t="s">
        <v>316</v>
      </c>
      <c r="C26" s="88">
        <v>1138114</v>
      </c>
      <c r="D26" s="88" t="s">
        <v>142</v>
      </c>
      <c r="E26" s="88"/>
      <c r="F26" s="88">
        <v>1328</v>
      </c>
      <c r="G26" s="88" t="s">
        <v>302</v>
      </c>
      <c r="H26" s="88" t="s">
        <v>303</v>
      </c>
      <c r="I26" s="88" t="s">
        <v>298</v>
      </c>
      <c r="J26" s="95"/>
      <c r="K26" s="88">
        <v>2.38</v>
      </c>
      <c r="L26" s="88" t="s">
        <v>165</v>
      </c>
      <c r="M26" s="112">
        <v>3.39E-2</v>
      </c>
      <c r="N26" s="112">
        <v>8.8999999999999999E-3</v>
      </c>
      <c r="O26" s="90">
        <v>213903</v>
      </c>
      <c r="P26" s="90">
        <v>108.61</v>
      </c>
      <c r="Q26" s="90">
        <v>0</v>
      </c>
      <c r="R26" s="90">
        <v>232.32</v>
      </c>
      <c r="S26" s="112">
        <v>0</v>
      </c>
      <c r="T26" s="112">
        <v>3.3300000000000003E-2</v>
      </c>
      <c r="U26" s="112">
        <v>2.7000000000000001E-3</v>
      </c>
    </row>
    <row r="27" spans="2:21" customFormat="1" ht="15.75">
      <c r="B27" s="60" t="s">
        <v>317</v>
      </c>
      <c r="C27" s="88">
        <v>1137033</v>
      </c>
      <c r="D27" s="88" t="s">
        <v>142</v>
      </c>
      <c r="E27" s="88"/>
      <c r="F27" s="88">
        <v>1597</v>
      </c>
      <c r="G27" s="88" t="s">
        <v>307</v>
      </c>
      <c r="H27" s="88" t="s">
        <v>318</v>
      </c>
      <c r="I27" s="88" t="s">
        <v>161</v>
      </c>
      <c r="J27" s="95"/>
      <c r="K27" s="88">
        <v>1.46</v>
      </c>
      <c r="L27" s="88" t="s">
        <v>165</v>
      </c>
      <c r="M27" s="112">
        <v>3.39E-2</v>
      </c>
      <c r="N27" s="112">
        <v>8.3000000000000001E-3</v>
      </c>
      <c r="O27" s="90">
        <v>233000</v>
      </c>
      <c r="P27" s="90">
        <v>105.5</v>
      </c>
      <c r="Q27" s="90">
        <v>0</v>
      </c>
      <c r="R27" s="90">
        <v>245.82</v>
      </c>
      <c r="S27" s="112">
        <v>0</v>
      </c>
      <c r="T27" s="112">
        <v>3.5200000000000002E-2</v>
      </c>
      <c r="U27" s="112">
        <v>2.8999999999999998E-3</v>
      </c>
    </row>
    <row r="28" spans="2:21" customFormat="1" ht="15.75">
      <c r="B28" s="60" t="s">
        <v>319</v>
      </c>
      <c r="C28" s="88">
        <v>3230240</v>
      </c>
      <c r="D28" s="88" t="s">
        <v>142</v>
      </c>
      <c r="E28" s="88"/>
      <c r="F28" s="88">
        <v>323</v>
      </c>
      <c r="G28" s="88" t="s">
        <v>302</v>
      </c>
      <c r="H28" s="88" t="s">
        <v>308</v>
      </c>
      <c r="I28" s="88" t="s">
        <v>298</v>
      </c>
      <c r="J28" s="95"/>
      <c r="K28" s="88">
        <v>2.77</v>
      </c>
      <c r="L28" s="88" t="s">
        <v>165</v>
      </c>
      <c r="M28" s="112">
        <v>2.3E-2</v>
      </c>
      <c r="N28" s="112">
        <v>1.1599999999999999E-2</v>
      </c>
      <c r="O28" s="90">
        <v>216900.1</v>
      </c>
      <c r="P28" s="90">
        <v>107.58</v>
      </c>
      <c r="Q28" s="90">
        <v>0</v>
      </c>
      <c r="R28" s="90">
        <v>233.34</v>
      </c>
      <c r="S28" s="112">
        <v>0</v>
      </c>
      <c r="T28" s="112">
        <v>3.3399999999999999E-2</v>
      </c>
      <c r="U28" s="112">
        <v>2.8000000000000004E-3</v>
      </c>
    </row>
    <row r="29" spans="2:21" customFormat="1" ht="15.75">
      <c r="B29" s="60" t="s">
        <v>320</v>
      </c>
      <c r="C29" s="88">
        <v>1133529</v>
      </c>
      <c r="D29" s="88" t="s">
        <v>142</v>
      </c>
      <c r="E29" s="88"/>
      <c r="F29" s="88">
        <v>1527</v>
      </c>
      <c r="G29" s="88" t="s">
        <v>307</v>
      </c>
      <c r="H29" s="88" t="s">
        <v>308</v>
      </c>
      <c r="I29" s="88" t="s">
        <v>298</v>
      </c>
      <c r="J29" s="95"/>
      <c r="K29" s="88">
        <v>2.2400000000000002</v>
      </c>
      <c r="L29" s="88" t="s">
        <v>165</v>
      </c>
      <c r="M29" s="112">
        <v>3.85E-2</v>
      </c>
      <c r="N29" s="112">
        <v>8.8000000000000005E-3</v>
      </c>
      <c r="O29" s="90">
        <v>230000</v>
      </c>
      <c r="P29" s="90">
        <v>107.49</v>
      </c>
      <c r="Q29" s="90">
        <v>0</v>
      </c>
      <c r="R29" s="90">
        <v>247.23</v>
      </c>
      <c r="S29" s="112">
        <v>0</v>
      </c>
      <c r="T29" s="112">
        <v>3.5400000000000001E-2</v>
      </c>
      <c r="U29" s="112">
        <v>2.8999999999999998E-3</v>
      </c>
    </row>
    <row r="30" spans="2:21" customFormat="1" ht="15.75">
      <c r="B30" s="60" t="s">
        <v>321</v>
      </c>
      <c r="C30" s="88">
        <v>1135920</v>
      </c>
      <c r="D30" s="88" t="s">
        <v>142</v>
      </c>
      <c r="E30" s="88"/>
      <c r="F30" s="88">
        <v>1431</v>
      </c>
      <c r="G30" s="88" t="s">
        <v>307</v>
      </c>
      <c r="H30" s="88" t="s">
        <v>322</v>
      </c>
      <c r="I30" s="88" t="s">
        <v>161</v>
      </c>
      <c r="J30" s="95"/>
      <c r="K30" s="88">
        <v>2.6</v>
      </c>
      <c r="L30" s="88" t="s">
        <v>165</v>
      </c>
      <c r="M30" s="112">
        <v>4.0999999999999995E-2</v>
      </c>
      <c r="N30" s="112">
        <v>7.4999999999999997E-3</v>
      </c>
      <c r="O30" s="90">
        <v>228000</v>
      </c>
      <c r="P30" s="90">
        <v>110.13</v>
      </c>
      <c r="Q30" s="90">
        <v>0</v>
      </c>
      <c r="R30" s="90">
        <v>251.1</v>
      </c>
      <c r="S30" s="112">
        <v>0</v>
      </c>
      <c r="T30" s="112">
        <v>3.6000000000000004E-2</v>
      </c>
      <c r="U30" s="112">
        <v>3.0000000000000001E-3</v>
      </c>
    </row>
    <row r="31" spans="2:21" customFormat="1" ht="15.75">
      <c r="B31" s="60" t="s">
        <v>323</v>
      </c>
      <c r="C31" s="88">
        <v>1160878</v>
      </c>
      <c r="D31" s="88" t="s">
        <v>142</v>
      </c>
      <c r="E31" s="88"/>
      <c r="F31" s="88">
        <v>1172</v>
      </c>
      <c r="G31" s="88" t="s">
        <v>324</v>
      </c>
      <c r="H31" s="88" t="s">
        <v>313</v>
      </c>
      <c r="I31" s="88" t="s">
        <v>298</v>
      </c>
      <c r="J31" s="95"/>
      <c r="K31" s="88">
        <v>5.0999999999999996</v>
      </c>
      <c r="L31" s="88" t="s">
        <v>165</v>
      </c>
      <c r="M31" s="112">
        <v>3.2500000000000001E-2</v>
      </c>
      <c r="N31" s="112">
        <v>2.53E-2</v>
      </c>
      <c r="O31" s="90">
        <v>400000</v>
      </c>
      <c r="P31" s="90">
        <v>103.8</v>
      </c>
      <c r="Q31" s="90">
        <v>0</v>
      </c>
      <c r="R31" s="90">
        <v>415.2</v>
      </c>
      <c r="S31" s="112">
        <v>0</v>
      </c>
      <c r="T31" s="112">
        <v>5.9400000000000001E-2</v>
      </c>
      <c r="U31" s="112">
        <v>4.8999999999999998E-3</v>
      </c>
    </row>
    <row r="32" spans="2:21" customFormat="1" ht="15.75">
      <c r="B32" s="60" t="s">
        <v>325</v>
      </c>
      <c r="C32" s="88">
        <v>1157783</v>
      </c>
      <c r="D32" s="88" t="s">
        <v>142</v>
      </c>
      <c r="E32" s="88"/>
      <c r="F32" s="88">
        <v>1448</v>
      </c>
      <c r="G32" s="88" t="s">
        <v>326</v>
      </c>
      <c r="H32" s="88" t="s">
        <v>327</v>
      </c>
      <c r="I32" s="88" t="s">
        <v>298</v>
      </c>
      <c r="J32" s="95"/>
      <c r="K32" s="88">
        <v>2.2999999999999998</v>
      </c>
      <c r="L32" s="88" t="s">
        <v>165</v>
      </c>
      <c r="M32" s="112">
        <v>3.4200000000000001E-2</v>
      </c>
      <c r="N32" s="112">
        <v>1.24E-2</v>
      </c>
      <c r="O32" s="90">
        <v>349200</v>
      </c>
      <c r="P32" s="90">
        <v>105.69</v>
      </c>
      <c r="Q32" s="90">
        <v>0</v>
      </c>
      <c r="R32" s="90">
        <v>369.07</v>
      </c>
      <c r="S32" s="112">
        <v>0</v>
      </c>
      <c r="T32" s="112">
        <v>5.28E-2</v>
      </c>
      <c r="U32" s="112">
        <v>4.4000000000000003E-3</v>
      </c>
    </row>
    <row r="33" spans="2:21" customFormat="1" ht="15.75">
      <c r="B33" s="60" t="s">
        <v>328</v>
      </c>
      <c r="C33" s="88">
        <v>1139476</v>
      </c>
      <c r="D33" s="88" t="s">
        <v>142</v>
      </c>
      <c r="E33" s="88"/>
      <c r="F33" s="88">
        <v>1515</v>
      </c>
      <c r="G33" s="88" t="s">
        <v>302</v>
      </c>
      <c r="H33" s="88" t="s">
        <v>329</v>
      </c>
      <c r="I33" s="88" t="s">
        <v>161</v>
      </c>
      <c r="J33" s="95"/>
      <c r="K33" s="88">
        <v>1.35</v>
      </c>
      <c r="L33" s="88" t="s">
        <v>165</v>
      </c>
      <c r="M33" s="112">
        <v>3.85E-2</v>
      </c>
      <c r="N33" s="112">
        <v>1.03E-2</v>
      </c>
      <c r="O33" s="90">
        <v>270910.5</v>
      </c>
      <c r="P33" s="90">
        <v>104.86</v>
      </c>
      <c r="Q33" s="90">
        <v>0</v>
      </c>
      <c r="R33" s="90">
        <v>284.08</v>
      </c>
      <c r="S33" s="112">
        <v>0</v>
      </c>
      <c r="T33" s="112">
        <v>4.07E-2</v>
      </c>
      <c r="U33" s="112">
        <v>3.4000000000000002E-3</v>
      </c>
    </row>
    <row r="34" spans="2:21" customFormat="1" ht="15.75">
      <c r="B34" s="60" t="s">
        <v>330</v>
      </c>
      <c r="C34" s="88">
        <v>6990212</v>
      </c>
      <c r="D34" s="88" t="s">
        <v>142</v>
      </c>
      <c r="E34" s="88"/>
      <c r="F34" s="88">
        <v>699</v>
      </c>
      <c r="G34" s="88" t="s">
        <v>302</v>
      </c>
      <c r="H34" s="88" t="s">
        <v>329</v>
      </c>
      <c r="I34" s="88" t="s">
        <v>161</v>
      </c>
      <c r="J34" s="95"/>
      <c r="K34" s="88">
        <v>5.17</v>
      </c>
      <c r="L34" s="88" t="s">
        <v>165</v>
      </c>
      <c r="M34" s="112">
        <v>3.95E-2</v>
      </c>
      <c r="N34" s="112">
        <v>2.3E-2</v>
      </c>
      <c r="O34" s="90">
        <v>261657.65</v>
      </c>
      <c r="P34" s="90">
        <v>109.85</v>
      </c>
      <c r="Q34" s="90">
        <v>0</v>
      </c>
      <c r="R34" s="90">
        <v>287.43</v>
      </c>
      <c r="S34" s="112">
        <v>0</v>
      </c>
      <c r="T34" s="112">
        <v>4.1200000000000001E-2</v>
      </c>
      <c r="U34" s="112">
        <v>3.4000000000000002E-3</v>
      </c>
    </row>
    <row r="35" spans="2:21" customFormat="1" ht="15.75">
      <c r="B35" s="59" t="s">
        <v>50</v>
      </c>
      <c r="C35" s="87"/>
      <c r="D35" s="87"/>
      <c r="E35" s="87"/>
      <c r="F35" s="87"/>
      <c r="G35" s="87"/>
      <c r="H35" s="87"/>
      <c r="I35" s="87"/>
      <c r="J35" s="94"/>
      <c r="K35" s="87">
        <v>2.33</v>
      </c>
      <c r="L35" s="87"/>
      <c r="M35" s="111"/>
      <c r="N35" s="111">
        <v>2.3399999999999997E-2</v>
      </c>
      <c r="O35" s="89">
        <v>690014.01</v>
      </c>
      <c r="P35" s="89"/>
      <c r="Q35" s="89"/>
      <c r="R35" s="89">
        <v>638.45000000000005</v>
      </c>
      <c r="S35" s="111"/>
      <c r="T35" s="111"/>
      <c r="U35" s="111">
        <v>7.6E-3</v>
      </c>
    </row>
    <row r="36" spans="2:21" customFormat="1" ht="15.75">
      <c r="B36" s="60" t="s">
        <v>331</v>
      </c>
      <c r="C36" s="88">
        <v>1140417</v>
      </c>
      <c r="D36" s="88" t="s">
        <v>142</v>
      </c>
      <c r="E36" s="88"/>
      <c r="F36" s="88">
        <v>1390</v>
      </c>
      <c r="G36" s="88" t="s">
        <v>332</v>
      </c>
      <c r="H36" s="88" t="s">
        <v>313</v>
      </c>
      <c r="I36" s="88" t="s">
        <v>298</v>
      </c>
      <c r="J36" s="95"/>
      <c r="K36" s="88">
        <v>2.15</v>
      </c>
      <c r="L36" s="88" t="s">
        <v>165</v>
      </c>
      <c r="M36" s="112">
        <v>3.9E-2</v>
      </c>
      <c r="N36" s="112">
        <v>2.2200000000000001E-2</v>
      </c>
      <c r="O36" s="90">
        <v>410000</v>
      </c>
      <c r="P36" s="90">
        <v>92.19</v>
      </c>
      <c r="Q36" s="90">
        <v>0</v>
      </c>
      <c r="R36" s="90">
        <v>377.98</v>
      </c>
      <c r="S36" s="112">
        <v>0</v>
      </c>
      <c r="T36" s="112">
        <v>5.4100000000000002E-2</v>
      </c>
      <c r="U36" s="112">
        <v>4.5000000000000005E-3</v>
      </c>
    </row>
    <row r="37" spans="2:21" customFormat="1" ht="15.75">
      <c r="B37" s="60" t="s">
        <v>333</v>
      </c>
      <c r="C37" s="88">
        <v>6270193</v>
      </c>
      <c r="D37" s="88" t="s">
        <v>142</v>
      </c>
      <c r="E37" s="88"/>
      <c r="F37" s="88">
        <v>627</v>
      </c>
      <c r="G37" s="88" t="s">
        <v>175</v>
      </c>
      <c r="H37" s="88" t="s">
        <v>334</v>
      </c>
      <c r="I37" s="88" t="s">
        <v>161</v>
      </c>
      <c r="J37" s="95"/>
      <c r="K37" s="88">
        <v>2.59</v>
      </c>
      <c r="L37" s="88" t="s">
        <v>165</v>
      </c>
      <c r="M37" s="112">
        <v>3.85E-2</v>
      </c>
      <c r="N37" s="112">
        <v>2.52E-2</v>
      </c>
      <c r="O37" s="90">
        <v>280014.01</v>
      </c>
      <c r="P37" s="90">
        <v>93.02</v>
      </c>
      <c r="Q37" s="90">
        <v>0</v>
      </c>
      <c r="R37" s="90">
        <v>260.47000000000003</v>
      </c>
      <c r="S37" s="112">
        <v>0</v>
      </c>
      <c r="T37" s="112">
        <v>3.73E-2</v>
      </c>
      <c r="U37" s="112">
        <v>3.0999999999999999E-3</v>
      </c>
    </row>
    <row r="38" spans="2:21">
      <c r="B38" s="59" t="s">
        <v>33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60" t="s">
        <v>268</v>
      </c>
      <c r="C39" s="88"/>
      <c r="D39" s="88"/>
      <c r="E39" s="88"/>
      <c r="F39" s="88"/>
      <c r="G39" s="88"/>
      <c r="H39" s="88"/>
      <c r="I39" s="88"/>
      <c r="J39" s="95"/>
      <c r="K39" s="88"/>
      <c r="L39" s="88"/>
      <c r="M39" s="112"/>
      <c r="N39" s="112"/>
      <c r="O39" s="90"/>
      <c r="P39" s="90"/>
      <c r="Q39" s="90"/>
      <c r="R39" s="90"/>
      <c r="S39" s="112"/>
      <c r="T39" s="112">
        <v>0</v>
      </c>
      <c r="U39" s="112"/>
    </row>
    <row r="40" spans="2:21">
      <c r="B40" s="59" t="s">
        <v>231</v>
      </c>
      <c r="C40" s="87"/>
      <c r="D40" s="87"/>
      <c r="E40" s="87"/>
      <c r="F40" s="87"/>
      <c r="G40" s="87"/>
      <c r="H40" s="87"/>
      <c r="I40" s="87"/>
      <c r="J40" s="94"/>
      <c r="K40" s="87"/>
      <c r="L40" s="87"/>
      <c r="M40" s="111"/>
      <c r="N40" s="111"/>
      <c r="O40" s="89"/>
      <c r="P40" s="89"/>
      <c r="Q40" s="89"/>
      <c r="R40" s="89"/>
      <c r="S40" s="111"/>
      <c r="T40" s="111"/>
      <c r="U40" s="111"/>
    </row>
    <row r="41" spans="2:21">
      <c r="B41" s="59" t="s">
        <v>79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60" t="s">
        <v>268</v>
      </c>
      <c r="C42" s="88"/>
      <c r="D42" s="88"/>
      <c r="E42" s="88"/>
      <c r="F42" s="88"/>
      <c r="G42" s="88"/>
      <c r="H42" s="88"/>
      <c r="I42" s="88"/>
      <c r="J42" s="95"/>
      <c r="K42" s="88"/>
      <c r="L42" s="88"/>
      <c r="M42" s="112"/>
      <c r="N42" s="112"/>
      <c r="O42" s="90"/>
      <c r="P42" s="90"/>
      <c r="Q42" s="90"/>
      <c r="R42" s="90"/>
      <c r="S42" s="112"/>
      <c r="T42" s="112">
        <v>0</v>
      </c>
      <c r="U42" s="112"/>
    </row>
    <row r="43" spans="2:21">
      <c r="B43" s="59" t="s">
        <v>78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8" t="s">
        <v>268</v>
      </c>
      <c r="C44" s="88"/>
      <c r="D44" s="88"/>
      <c r="E44" s="88"/>
      <c r="F44" s="88"/>
      <c r="G44" s="88"/>
      <c r="H44" s="88"/>
      <c r="I44" s="88"/>
      <c r="J44" s="95"/>
      <c r="K44" s="88"/>
      <c r="L44" s="88"/>
      <c r="M44" s="112"/>
      <c r="N44" s="112"/>
      <c r="O44" s="90"/>
      <c r="P44" s="90"/>
      <c r="Q44" s="90"/>
      <c r="R44" s="90"/>
      <c r="S44" s="112"/>
      <c r="T44" s="112">
        <v>0</v>
      </c>
      <c r="U44" s="112"/>
    </row>
    <row r="45" spans="2:21">
      <c r="B45" s="115" t="s">
        <v>249</v>
      </c>
      <c r="C45" s="1"/>
      <c r="D45" s="1"/>
      <c r="E45" s="1"/>
      <c r="F45" s="1"/>
    </row>
    <row r="46" spans="2:21">
      <c r="B46" s="115" t="s">
        <v>133</v>
      </c>
      <c r="C46" s="1"/>
      <c r="D46" s="1"/>
      <c r="E46" s="1"/>
      <c r="F46" s="1"/>
    </row>
    <row r="47" spans="2:21">
      <c r="B47" s="115" t="s">
        <v>245</v>
      </c>
      <c r="C47" s="1"/>
      <c r="D47" s="1"/>
      <c r="E47" s="1"/>
      <c r="F47" s="1"/>
    </row>
    <row r="48" spans="2:21">
      <c r="B48" s="115" t="s">
        <v>246</v>
      </c>
      <c r="C48" s="1"/>
      <c r="D48" s="1"/>
      <c r="E48" s="1"/>
      <c r="F48" s="1"/>
    </row>
    <row r="49" spans="2:21">
      <c r="B49" s="115" t="s">
        <v>247</v>
      </c>
      <c r="C49" s="1"/>
      <c r="D49" s="1"/>
      <c r="E49" s="1"/>
      <c r="F49" s="1"/>
    </row>
    <row r="50" spans="2:21">
      <c r="B50" s="135" t="s">
        <v>256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ABF1E732-A30A-4964-BDAA-05429C132A93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D82" workbookViewId="0">
      <selection activeCell="B1" sqref="B1:O10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2.7109375" style="2" customWidth="1"/>
    <col min="4" max="4" width="21.5703125" style="2" customWidth="1"/>
    <col min="5" max="5" width="25.140625" style="2" customWidth="1"/>
    <col min="6" max="6" width="19.140625" style="2" customWidth="1"/>
    <col min="7" max="7" width="43.5703125" style="2" customWidth="1"/>
    <col min="8" max="8" width="19.85546875" style="1" customWidth="1"/>
    <col min="9" max="9" width="23.28515625" style="1" customWidth="1"/>
    <col min="10" max="10" width="18.85546875" style="1" customWidth="1"/>
    <col min="11" max="11" width="15.42578125" style="1" customWidth="1"/>
    <col min="12" max="12" width="18.7109375" style="1" customWidth="1"/>
    <col min="13" max="13" width="17.7109375" style="1" customWidth="1"/>
    <col min="14" max="14" width="18.140625" style="1" customWidth="1"/>
    <col min="15" max="15" width="20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31.5">
      <c r="B8" s="19" t="s">
        <v>136</v>
      </c>
      <c r="C8" s="24" t="s">
        <v>47</v>
      </c>
      <c r="D8" s="76" t="s">
        <v>141</v>
      </c>
      <c r="E8" s="48" t="s">
        <v>217</v>
      </c>
      <c r="F8" s="48" t="s">
        <v>138</v>
      </c>
      <c r="G8" s="77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548221.68999999994</v>
      </c>
      <c r="J11" s="83"/>
      <c r="K11" s="83">
        <v>1.0429999999999999</v>
      </c>
      <c r="L11" s="83">
        <v>10527.15</v>
      </c>
      <c r="M11" s="110"/>
      <c r="N11" s="110"/>
      <c r="O11" s="110">
        <v>0.1245</v>
      </c>
      <c r="BF11" s="1"/>
      <c r="BG11" s="3"/>
      <c r="BH11" s="1"/>
      <c r="BJ11" s="1"/>
    </row>
    <row r="12" spans="2:62" customFormat="1" ht="15.75">
      <c r="B12" s="59" t="s">
        <v>232</v>
      </c>
      <c r="C12" s="87"/>
      <c r="D12" s="87"/>
      <c r="E12" s="87"/>
      <c r="F12" s="87"/>
      <c r="G12" s="87"/>
      <c r="H12" s="87"/>
      <c r="I12" s="89">
        <v>516176.69</v>
      </c>
      <c r="J12" s="89"/>
      <c r="K12" s="89"/>
      <c r="L12" s="89">
        <v>2679.92</v>
      </c>
      <c r="M12" s="111"/>
      <c r="N12" s="111"/>
      <c r="O12" s="111">
        <v>3.1699999999999999E-2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35734</v>
      </c>
      <c r="J13" s="89"/>
      <c r="K13" s="89"/>
      <c r="L13" s="89">
        <v>1150.9100000000001</v>
      </c>
      <c r="M13" s="111"/>
      <c r="N13" s="111"/>
      <c r="O13" s="111">
        <v>1.3600000000000001E-2</v>
      </c>
    </row>
    <row r="14" spans="2:62" customFormat="1" ht="15.75">
      <c r="B14" s="60" t="s">
        <v>335</v>
      </c>
      <c r="C14" s="88">
        <v>1081124</v>
      </c>
      <c r="D14" s="88" t="s">
        <v>142</v>
      </c>
      <c r="E14" s="88"/>
      <c r="F14" s="88">
        <v>1040</v>
      </c>
      <c r="G14" s="88" t="s">
        <v>336</v>
      </c>
      <c r="H14" s="88" t="s">
        <v>165</v>
      </c>
      <c r="I14" s="90">
        <v>326</v>
      </c>
      <c r="J14" s="90">
        <v>46960</v>
      </c>
      <c r="K14" s="90">
        <v>0</v>
      </c>
      <c r="L14" s="90">
        <v>153.09</v>
      </c>
      <c r="M14" s="112">
        <v>0</v>
      </c>
      <c r="N14" s="112">
        <v>1.4499999999999999E-2</v>
      </c>
      <c r="O14" s="112">
        <v>1.8E-3</v>
      </c>
    </row>
    <row r="15" spans="2:62" customFormat="1" ht="15.75">
      <c r="B15" s="60" t="s">
        <v>337</v>
      </c>
      <c r="C15" s="88">
        <v>1081942</v>
      </c>
      <c r="D15" s="88" t="s">
        <v>142</v>
      </c>
      <c r="E15" s="88"/>
      <c r="F15" s="88">
        <v>1068</v>
      </c>
      <c r="G15" s="88" t="s">
        <v>326</v>
      </c>
      <c r="H15" s="88" t="s">
        <v>165</v>
      </c>
      <c r="I15" s="90">
        <v>7195</v>
      </c>
      <c r="J15" s="90">
        <v>1900</v>
      </c>
      <c r="K15" s="90">
        <v>0</v>
      </c>
      <c r="L15" s="90">
        <v>136.71</v>
      </c>
      <c r="M15" s="112">
        <v>0</v>
      </c>
      <c r="N15" s="112">
        <v>1.3000000000000001E-2</v>
      </c>
      <c r="O15" s="112">
        <v>1.6000000000000001E-3</v>
      </c>
    </row>
    <row r="16" spans="2:62" customFormat="1" ht="15.75">
      <c r="B16" s="60" t="s">
        <v>338</v>
      </c>
      <c r="C16" s="88">
        <v>691212</v>
      </c>
      <c r="D16" s="88" t="s">
        <v>142</v>
      </c>
      <c r="E16" s="88"/>
      <c r="F16" s="88">
        <v>691</v>
      </c>
      <c r="G16" s="88" t="s">
        <v>296</v>
      </c>
      <c r="H16" s="88" t="s">
        <v>165</v>
      </c>
      <c r="I16" s="90">
        <v>10180</v>
      </c>
      <c r="J16" s="90">
        <v>1712</v>
      </c>
      <c r="K16" s="90">
        <v>0</v>
      </c>
      <c r="L16" s="90">
        <v>174.28</v>
      </c>
      <c r="M16" s="112">
        <v>0</v>
      </c>
      <c r="N16" s="112">
        <v>1.66E-2</v>
      </c>
      <c r="O16" s="112">
        <v>2.0999999999999999E-3</v>
      </c>
    </row>
    <row r="17" spans="2:15" customFormat="1" ht="15.75">
      <c r="B17" s="60" t="s">
        <v>339</v>
      </c>
      <c r="C17" s="88">
        <v>604611</v>
      </c>
      <c r="D17" s="88" t="s">
        <v>142</v>
      </c>
      <c r="E17" s="88"/>
      <c r="F17" s="88">
        <v>604</v>
      </c>
      <c r="G17" s="88" t="s">
        <v>296</v>
      </c>
      <c r="H17" s="88" t="s">
        <v>165</v>
      </c>
      <c r="I17" s="90">
        <v>4465</v>
      </c>
      <c r="J17" s="90">
        <v>2749</v>
      </c>
      <c r="K17" s="90">
        <v>0</v>
      </c>
      <c r="L17" s="90">
        <v>122.74</v>
      </c>
      <c r="M17" s="112">
        <v>0</v>
      </c>
      <c r="N17" s="112">
        <v>1.1699999999999999E-2</v>
      </c>
      <c r="O17" s="112">
        <v>1.5E-3</v>
      </c>
    </row>
    <row r="18" spans="2:15" customFormat="1" ht="15.75">
      <c r="B18" s="60" t="s">
        <v>340</v>
      </c>
      <c r="C18" s="88">
        <v>695437</v>
      </c>
      <c r="D18" s="88" t="s">
        <v>142</v>
      </c>
      <c r="E18" s="88"/>
      <c r="F18" s="88">
        <v>695</v>
      </c>
      <c r="G18" s="88" t="s">
        <v>296</v>
      </c>
      <c r="H18" s="88" t="s">
        <v>165</v>
      </c>
      <c r="I18" s="90">
        <v>669</v>
      </c>
      <c r="J18" s="90">
        <v>10900</v>
      </c>
      <c r="K18" s="90">
        <v>0</v>
      </c>
      <c r="L18" s="90">
        <v>72.92</v>
      </c>
      <c r="M18" s="112">
        <v>0</v>
      </c>
      <c r="N18" s="112">
        <v>6.8999999999999999E-3</v>
      </c>
      <c r="O18" s="112">
        <v>8.9999999999999998E-4</v>
      </c>
    </row>
    <row r="19" spans="2:15" customFormat="1" ht="15.75">
      <c r="B19" s="60" t="s">
        <v>341</v>
      </c>
      <c r="C19" s="88">
        <v>662577</v>
      </c>
      <c r="D19" s="88" t="s">
        <v>142</v>
      </c>
      <c r="E19" s="88"/>
      <c r="F19" s="88">
        <v>662</v>
      </c>
      <c r="G19" s="88" t="s">
        <v>296</v>
      </c>
      <c r="H19" s="88" t="s">
        <v>165</v>
      </c>
      <c r="I19" s="90">
        <v>9022</v>
      </c>
      <c r="J19" s="90">
        <v>2850</v>
      </c>
      <c r="K19" s="90">
        <v>0</v>
      </c>
      <c r="L19" s="90">
        <v>257.13</v>
      </c>
      <c r="M19" s="112">
        <v>0</v>
      </c>
      <c r="N19" s="112">
        <v>2.4399999999999998E-2</v>
      </c>
      <c r="O19" s="112">
        <v>3.0000000000000001E-3</v>
      </c>
    </row>
    <row r="20" spans="2:15" customFormat="1" ht="15.75">
      <c r="B20" s="60" t="s">
        <v>342</v>
      </c>
      <c r="C20" s="88">
        <v>576017</v>
      </c>
      <c r="D20" s="88" t="s">
        <v>142</v>
      </c>
      <c r="E20" s="88"/>
      <c r="F20" s="88">
        <v>576</v>
      </c>
      <c r="G20" s="88" t="s">
        <v>343</v>
      </c>
      <c r="H20" s="88" t="s">
        <v>165</v>
      </c>
      <c r="I20" s="90">
        <v>35</v>
      </c>
      <c r="J20" s="90">
        <v>100410</v>
      </c>
      <c r="K20" s="90">
        <v>0</v>
      </c>
      <c r="L20" s="90">
        <v>35.14</v>
      </c>
      <c r="M20" s="112">
        <v>0</v>
      </c>
      <c r="N20" s="112">
        <v>3.3E-3</v>
      </c>
      <c r="O20" s="112">
        <v>4.0000000000000002E-4</v>
      </c>
    </row>
    <row r="21" spans="2:15" customFormat="1" ht="15.75">
      <c r="B21" s="60" t="s">
        <v>344</v>
      </c>
      <c r="C21" s="88">
        <v>777037</v>
      </c>
      <c r="D21" s="88" t="s">
        <v>142</v>
      </c>
      <c r="E21" s="88"/>
      <c r="F21" s="88">
        <v>777</v>
      </c>
      <c r="G21" s="88" t="s">
        <v>156</v>
      </c>
      <c r="H21" s="88" t="s">
        <v>165</v>
      </c>
      <c r="I21" s="90">
        <v>3445</v>
      </c>
      <c r="J21" s="90">
        <v>2620</v>
      </c>
      <c r="K21" s="90">
        <v>0</v>
      </c>
      <c r="L21" s="90">
        <v>90.26</v>
      </c>
      <c r="M21" s="112">
        <v>0</v>
      </c>
      <c r="N21" s="112">
        <v>8.6E-3</v>
      </c>
      <c r="O21" s="112">
        <v>1.1000000000000001E-3</v>
      </c>
    </row>
    <row r="22" spans="2:15" customFormat="1" ht="15.75">
      <c r="B22" s="60" t="s">
        <v>345</v>
      </c>
      <c r="C22" s="88">
        <v>323014</v>
      </c>
      <c r="D22" s="88" t="s">
        <v>142</v>
      </c>
      <c r="E22" s="88"/>
      <c r="F22" s="88">
        <v>323</v>
      </c>
      <c r="G22" s="88" t="s">
        <v>302</v>
      </c>
      <c r="H22" s="88" t="s">
        <v>165</v>
      </c>
      <c r="I22" s="90">
        <v>215</v>
      </c>
      <c r="J22" s="90">
        <v>25870</v>
      </c>
      <c r="K22" s="90">
        <v>0</v>
      </c>
      <c r="L22" s="90">
        <v>55.62</v>
      </c>
      <c r="M22" s="112">
        <v>0</v>
      </c>
      <c r="N22" s="112">
        <v>5.3E-3</v>
      </c>
      <c r="O22" s="112">
        <v>7.000000000000001E-4</v>
      </c>
    </row>
    <row r="23" spans="2:15" customFormat="1" ht="15.75">
      <c r="B23" s="60" t="s">
        <v>346</v>
      </c>
      <c r="C23" s="88">
        <v>1119478</v>
      </c>
      <c r="D23" s="88" t="s">
        <v>142</v>
      </c>
      <c r="E23" s="88"/>
      <c r="F23" s="88">
        <v>1420</v>
      </c>
      <c r="G23" s="88" t="s">
        <v>302</v>
      </c>
      <c r="H23" s="88" t="s">
        <v>165</v>
      </c>
      <c r="I23" s="90">
        <v>182</v>
      </c>
      <c r="J23" s="90">
        <v>29130</v>
      </c>
      <c r="K23" s="90">
        <v>0</v>
      </c>
      <c r="L23" s="90">
        <v>53.02</v>
      </c>
      <c r="M23" s="112">
        <v>0</v>
      </c>
      <c r="N23" s="112">
        <v>5.0000000000000001E-3</v>
      </c>
      <c r="O23" s="112">
        <v>5.9999999999999995E-4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89">
        <v>472624.69</v>
      </c>
      <c r="J24" s="89"/>
      <c r="K24" s="89"/>
      <c r="L24" s="89">
        <v>1333.17</v>
      </c>
      <c r="M24" s="111"/>
      <c r="N24" s="111"/>
      <c r="O24" s="111">
        <v>1.5800000000000002E-2</v>
      </c>
    </row>
    <row r="25" spans="2:15" customFormat="1" ht="15.75">
      <c r="B25" s="60" t="s">
        <v>347</v>
      </c>
      <c r="C25" s="88">
        <v>1156926</v>
      </c>
      <c r="D25" s="88" t="s">
        <v>142</v>
      </c>
      <c r="E25" s="88"/>
      <c r="F25" s="88">
        <v>1769</v>
      </c>
      <c r="G25" s="88" t="s">
        <v>311</v>
      </c>
      <c r="H25" s="88" t="s">
        <v>165</v>
      </c>
      <c r="I25" s="90">
        <v>425793</v>
      </c>
      <c r="J25" s="90">
        <v>95.2</v>
      </c>
      <c r="K25" s="90">
        <v>0</v>
      </c>
      <c r="L25" s="90">
        <v>405.36</v>
      </c>
      <c r="M25" s="112">
        <v>2.9999999999999997E-4</v>
      </c>
      <c r="N25" s="112">
        <v>3.85E-2</v>
      </c>
      <c r="O25" s="112">
        <v>4.7999999999999996E-3</v>
      </c>
    </row>
    <row r="26" spans="2:15" customFormat="1" ht="15.75">
      <c r="B26" s="60" t="s">
        <v>348</v>
      </c>
      <c r="C26" s="88">
        <v>1157833</v>
      </c>
      <c r="D26" s="88" t="s">
        <v>142</v>
      </c>
      <c r="E26" s="88"/>
      <c r="F26" s="88">
        <v>1752</v>
      </c>
      <c r="G26" s="88" t="s">
        <v>156</v>
      </c>
      <c r="H26" s="88" t="s">
        <v>165</v>
      </c>
      <c r="I26" s="90">
        <v>6587</v>
      </c>
      <c r="J26" s="90">
        <v>1334</v>
      </c>
      <c r="K26" s="90">
        <v>0</v>
      </c>
      <c r="L26" s="90">
        <v>87.87</v>
      </c>
      <c r="M26" s="112">
        <v>0</v>
      </c>
      <c r="N26" s="112">
        <v>8.3000000000000001E-3</v>
      </c>
      <c r="O26" s="112">
        <v>1E-3</v>
      </c>
    </row>
    <row r="27" spans="2:15" customFormat="1" ht="15.75">
      <c r="B27" s="60" t="s">
        <v>349</v>
      </c>
      <c r="C27" s="88">
        <v>1104249</v>
      </c>
      <c r="D27" s="88" t="s">
        <v>142</v>
      </c>
      <c r="E27" s="88"/>
      <c r="F27" s="88">
        <v>1445</v>
      </c>
      <c r="G27" s="88" t="s">
        <v>156</v>
      </c>
      <c r="H27" s="88" t="s">
        <v>165</v>
      </c>
      <c r="I27" s="90">
        <v>225</v>
      </c>
      <c r="J27" s="90">
        <v>23180</v>
      </c>
      <c r="K27" s="90">
        <v>0</v>
      </c>
      <c r="L27" s="90">
        <v>52.16</v>
      </c>
      <c r="M27" s="112">
        <v>0</v>
      </c>
      <c r="N27" s="112">
        <v>5.0000000000000001E-3</v>
      </c>
      <c r="O27" s="112">
        <v>5.9999999999999995E-4</v>
      </c>
    </row>
    <row r="28" spans="2:15" customFormat="1" ht="15.75">
      <c r="B28" s="60" t="s">
        <v>350</v>
      </c>
      <c r="C28" s="88">
        <v>1098920</v>
      </c>
      <c r="D28" s="88" t="s">
        <v>142</v>
      </c>
      <c r="E28" s="88"/>
      <c r="F28" s="88">
        <v>1357</v>
      </c>
      <c r="G28" s="88" t="s">
        <v>302</v>
      </c>
      <c r="H28" s="88" t="s">
        <v>165</v>
      </c>
      <c r="I28" s="90">
        <v>13946</v>
      </c>
      <c r="J28" s="90">
        <v>1907</v>
      </c>
      <c r="K28" s="90">
        <v>0</v>
      </c>
      <c r="L28" s="90">
        <v>265.95</v>
      </c>
      <c r="M28" s="112">
        <v>1E-4</v>
      </c>
      <c r="N28" s="112">
        <v>2.53E-2</v>
      </c>
      <c r="O28" s="112">
        <v>3.0999999999999999E-3</v>
      </c>
    </row>
    <row r="29" spans="2:15" customFormat="1" ht="15.75">
      <c r="B29" s="60" t="s">
        <v>351</v>
      </c>
      <c r="C29" s="88">
        <v>445015</v>
      </c>
      <c r="D29" s="88" t="s">
        <v>142</v>
      </c>
      <c r="E29" s="88"/>
      <c r="F29" s="88">
        <v>445</v>
      </c>
      <c r="G29" s="88" t="s">
        <v>352</v>
      </c>
      <c r="H29" s="88" t="s">
        <v>165</v>
      </c>
      <c r="I29" s="90">
        <v>587</v>
      </c>
      <c r="J29" s="90">
        <v>8601</v>
      </c>
      <c r="K29" s="90">
        <v>0</v>
      </c>
      <c r="L29" s="90">
        <v>50.49</v>
      </c>
      <c r="M29" s="112">
        <v>0</v>
      </c>
      <c r="N29" s="112">
        <v>4.7999999999999996E-3</v>
      </c>
      <c r="O29" s="112">
        <v>5.9999999999999995E-4</v>
      </c>
    </row>
    <row r="30" spans="2:15" customFormat="1" ht="15.75">
      <c r="B30" s="60" t="s">
        <v>353</v>
      </c>
      <c r="C30" s="88">
        <v>1143429</v>
      </c>
      <c r="D30" s="88" t="s">
        <v>142</v>
      </c>
      <c r="E30" s="88"/>
      <c r="F30" s="88">
        <v>1644</v>
      </c>
      <c r="G30" s="88" t="s">
        <v>157</v>
      </c>
      <c r="H30" s="88" t="s">
        <v>165</v>
      </c>
      <c r="I30" s="90">
        <v>324</v>
      </c>
      <c r="J30" s="90">
        <v>29080</v>
      </c>
      <c r="K30" s="90">
        <v>0</v>
      </c>
      <c r="L30" s="90">
        <v>94.22</v>
      </c>
      <c r="M30" s="112">
        <v>0</v>
      </c>
      <c r="N30" s="112">
        <v>9.0000000000000011E-3</v>
      </c>
      <c r="O30" s="112">
        <v>1.1000000000000001E-3</v>
      </c>
    </row>
    <row r="31" spans="2:15" customFormat="1" ht="15.75">
      <c r="B31" s="60" t="s">
        <v>354</v>
      </c>
      <c r="C31" s="88">
        <v>1159037</v>
      </c>
      <c r="D31" s="88" t="s">
        <v>142</v>
      </c>
      <c r="E31" s="88"/>
      <c r="F31" s="88">
        <v>1775</v>
      </c>
      <c r="G31" s="88" t="s">
        <v>355</v>
      </c>
      <c r="H31" s="88" t="s">
        <v>165</v>
      </c>
      <c r="I31" s="90">
        <v>9109</v>
      </c>
      <c r="J31" s="90">
        <v>1768</v>
      </c>
      <c r="K31" s="90">
        <v>0</v>
      </c>
      <c r="L31" s="90">
        <v>161.05000000000001</v>
      </c>
      <c r="M31" s="112">
        <v>0</v>
      </c>
      <c r="N31" s="112">
        <v>1.5300000000000001E-2</v>
      </c>
      <c r="O31" s="112">
        <v>1.9E-3</v>
      </c>
    </row>
    <row r="32" spans="2:15" customFormat="1" ht="15.75">
      <c r="B32" s="60" t="s">
        <v>356</v>
      </c>
      <c r="C32" s="88">
        <v>1157403</v>
      </c>
      <c r="D32" s="88" t="s">
        <v>142</v>
      </c>
      <c r="E32" s="88"/>
      <c r="F32" s="88">
        <v>1773</v>
      </c>
      <c r="G32" s="88" t="s">
        <v>355</v>
      </c>
      <c r="H32" s="88" t="s">
        <v>165</v>
      </c>
      <c r="I32" s="90">
        <v>16053.69</v>
      </c>
      <c r="J32" s="90">
        <v>1346</v>
      </c>
      <c r="K32" s="90">
        <v>0</v>
      </c>
      <c r="L32" s="90">
        <v>216.08</v>
      </c>
      <c r="M32" s="112">
        <v>1E-4</v>
      </c>
      <c r="N32" s="112">
        <v>2.0499999999999997E-2</v>
      </c>
      <c r="O32" s="112">
        <v>2.5999999999999999E-3</v>
      </c>
    </row>
    <row r="33" spans="2:15" customFormat="1" ht="15.75">
      <c r="B33" s="59" t="s">
        <v>28</v>
      </c>
      <c r="C33" s="87"/>
      <c r="D33" s="87"/>
      <c r="E33" s="87"/>
      <c r="F33" s="87"/>
      <c r="G33" s="87"/>
      <c r="H33" s="87"/>
      <c r="I33" s="89">
        <v>7818</v>
      </c>
      <c r="J33" s="89"/>
      <c r="K33" s="89"/>
      <c r="L33" s="89">
        <v>195.85</v>
      </c>
      <c r="M33" s="111"/>
      <c r="N33" s="111"/>
      <c r="O33" s="111">
        <v>2.3E-3</v>
      </c>
    </row>
    <row r="34" spans="2:15" customFormat="1" ht="15.75">
      <c r="B34" s="60" t="s">
        <v>357</v>
      </c>
      <c r="C34" s="88">
        <v>1179589</v>
      </c>
      <c r="D34" s="88" t="s">
        <v>142</v>
      </c>
      <c r="E34" s="88"/>
      <c r="F34" s="88">
        <v>1952</v>
      </c>
      <c r="G34" s="88" t="s">
        <v>343</v>
      </c>
      <c r="H34" s="88" t="s">
        <v>165</v>
      </c>
      <c r="I34" s="90">
        <v>1000</v>
      </c>
      <c r="J34" s="90">
        <v>9850</v>
      </c>
      <c r="K34" s="90">
        <v>0</v>
      </c>
      <c r="L34" s="90">
        <v>98.5</v>
      </c>
      <c r="M34" s="112">
        <v>2.9999999999999997E-4</v>
      </c>
      <c r="N34" s="112">
        <v>9.3999999999999986E-3</v>
      </c>
      <c r="O34" s="112">
        <v>1.1999999999999999E-3</v>
      </c>
    </row>
    <row r="35" spans="2:15" customFormat="1" ht="15.75">
      <c r="B35" s="60" t="s">
        <v>358</v>
      </c>
      <c r="C35" s="88">
        <v>1141969</v>
      </c>
      <c r="D35" s="88" t="s">
        <v>142</v>
      </c>
      <c r="E35" s="88"/>
      <c r="F35" s="88">
        <v>1688</v>
      </c>
      <c r="G35" s="88" t="s">
        <v>155</v>
      </c>
      <c r="H35" s="88" t="s">
        <v>165</v>
      </c>
      <c r="I35" s="90">
        <v>2429</v>
      </c>
      <c r="J35" s="90">
        <v>1525</v>
      </c>
      <c r="K35" s="90">
        <v>0</v>
      </c>
      <c r="L35" s="90">
        <v>37.04</v>
      </c>
      <c r="M35" s="112">
        <v>0</v>
      </c>
      <c r="N35" s="112">
        <v>3.4999999999999996E-3</v>
      </c>
      <c r="O35" s="112">
        <v>4.0000000000000002E-4</v>
      </c>
    </row>
    <row r="36" spans="2:15" customFormat="1" ht="15.75">
      <c r="B36" s="60" t="s">
        <v>359</v>
      </c>
      <c r="C36" s="88">
        <v>1141464</v>
      </c>
      <c r="D36" s="88" t="s">
        <v>142</v>
      </c>
      <c r="E36" s="88"/>
      <c r="F36" s="88">
        <v>2239</v>
      </c>
      <c r="G36" s="88" t="s">
        <v>355</v>
      </c>
      <c r="H36" s="88" t="s">
        <v>165</v>
      </c>
      <c r="I36" s="90">
        <v>4389</v>
      </c>
      <c r="J36" s="90">
        <v>1374</v>
      </c>
      <c r="K36" s="90">
        <v>0</v>
      </c>
      <c r="L36" s="90">
        <v>60.31</v>
      </c>
      <c r="M36" s="112">
        <v>1E-4</v>
      </c>
      <c r="N36" s="112">
        <v>5.6999999999999993E-3</v>
      </c>
      <c r="O36" s="112">
        <v>7.000000000000001E-4</v>
      </c>
    </row>
    <row r="37" spans="2:15">
      <c r="B37" s="59" t="s">
        <v>69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/>
      <c r="O37" s="111"/>
    </row>
    <row r="38" spans="2:15">
      <c r="B38" s="60" t="s">
        <v>268</v>
      </c>
      <c r="C38" s="88"/>
      <c r="D38" s="88"/>
      <c r="E38" s="88"/>
      <c r="F38" s="88"/>
      <c r="G38" s="88"/>
      <c r="H38" s="88"/>
      <c r="I38" s="90"/>
      <c r="J38" s="90"/>
      <c r="K38" s="90"/>
      <c r="L38" s="90"/>
      <c r="M38" s="112"/>
      <c r="N38" s="112">
        <v>0</v>
      </c>
      <c r="O38" s="112"/>
    </row>
    <row r="39" spans="2:15">
      <c r="B39" s="60" t="s">
        <v>268</v>
      </c>
      <c r="C39" s="88"/>
      <c r="D39" s="88"/>
      <c r="E39" s="88"/>
      <c r="F39" s="88"/>
      <c r="G39" s="88"/>
      <c r="H39" s="88"/>
      <c r="I39" s="90"/>
      <c r="J39" s="90"/>
      <c r="K39" s="90"/>
      <c r="L39" s="90"/>
      <c r="M39" s="112"/>
      <c r="N39" s="112">
        <v>0</v>
      </c>
      <c r="O39" s="112"/>
    </row>
    <row r="40" spans="2:15">
      <c r="B40" s="60" t="s">
        <v>268</v>
      </c>
      <c r="C40" s="88"/>
      <c r="D40" s="88"/>
      <c r="E40" s="88"/>
      <c r="F40" s="88"/>
      <c r="G40" s="88"/>
      <c r="H40" s="88"/>
      <c r="I40" s="90"/>
      <c r="J40" s="90"/>
      <c r="K40" s="90"/>
      <c r="L40" s="90"/>
      <c r="M40" s="112"/>
      <c r="N40" s="112">
        <v>0</v>
      </c>
      <c r="O40" s="112"/>
    </row>
    <row r="41" spans="2:15">
      <c r="B41" s="59" t="s">
        <v>231</v>
      </c>
      <c r="C41" s="87"/>
      <c r="D41" s="87"/>
      <c r="E41" s="87"/>
      <c r="F41" s="87"/>
      <c r="G41" s="87"/>
      <c r="H41" s="87"/>
      <c r="I41" s="89">
        <v>32045</v>
      </c>
      <c r="J41" s="89"/>
      <c r="K41" s="89">
        <v>1.0429999999999999</v>
      </c>
      <c r="L41" s="89">
        <v>7847.23</v>
      </c>
      <c r="M41" s="111"/>
      <c r="N41" s="111"/>
      <c r="O41" s="111">
        <v>9.2799999999999994E-2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89">
        <v>7655</v>
      </c>
      <c r="J42" s="89"/>
      <c r="K42" s="89"/>
      <c r="L42" s="89">
        <v>382.84</v>
      </c>
      <c r="M42" s="111"/>
      <c r="N42" s="111"/>
      <c r="O42" s="111">
        <v>4.5000000000000005E-3</v>
      </c>
    </row>
    <row r="43" spans="2:15">
      <c r="B43" s="60" t="s">
        <v>360</v>
      </c>
      <c r="C43" s="88" t="s">
        <v>361</v>
      </c>
      <c r="D43" s="88" t="s">
        <v>362</v>
      </c>
      <c r="E43" s="88" t="s">
        <v>363</v>
      </c>
      <c r="F43" s="88"/>
      <c r="G43" s="88" t="s">
        <v>364</v>
      </c>
      <c r="H43" s="88" t="s">
        <v>164</v>
      </c>
      <c r="I43" s="90">
        <v>241</v>
      </c>
      <c r="J43" s="90">
        <v>11304</v>
      </c>
      <c r="K43" s="90">
        <v>0</v>
      </c>
      <c r="L43" s="90">
        <v>87.97</v>
      </c>
      <c r="M43" s="112">
        <v>0</v>
      </c>
      <c r="N43" s="112">
        <v>8.3999999999999995E-3</v>
      </c>
      <c r="O43" s="112">
        <v>1E-3</v>
      </c>
    </row>
    <row r="44" spans="2:15">
      <c r="B44" s="60" t="s">
        <v>365</v>
      </c>
      <c r="C44" s="88" t="s">
        <v>366</v>
      </c>
      <c r="D44" s="88" t="s">
        <v>362</v>
      </c>
      <c r="E44" s="88" t="s">
        <v>363</v>
      </c>
      <c r="F44" s="88"/>
      <c r="G44" s="88" t="s">
        <v>367</v>
      </c>
      <c r="H44" s="88" t="s">
        <v>164</v>
      </c>
      <c r="I44" s="90">
        <v>90</v>
      </c>
      <c r="J44" s="90">
        <v>28404</v>
      </c>
      <c r="K44" s="90">
        <v>0</v>
      </c>
      <c r="L44" s="90">
        <v>82.55</v>
      </c>
      <c r="M44" s="112">
        <v>0</v>
      </c>
      <c r="N44" s="112">
        <v>7.8000000000000005E-3</v>
      </c>
      <c r="O44" s="112">
        <v>1E-3</v>
      </c>
    </row>
    <row r="45" spans="2:15">
      <c r="B45" s="60" t="s">
        <v>368</v>
      </c>
      <c r="C45" s="88" t="s">
        <v>369</v>
      </c>
      <c r="D45" s="88" t="s">
        <v>362</v>
      </c>
      <c r="E45" s="88" t="s">
        <v>363</v>
      </c>
      <c r="F45" s="88"/>
      <c r="G45" s="88" t="s">
        <v>367</v>
      </c>
      <c r="H45" s="88" t="s">
        <v>164</v>
      </c>
      <c r="I45" s="90">
        <v>600</v>
      </c>
      <c r="J45" s="90">
        <v>2990</v>
      </c>
      <c r="K45" s="90">
        <v>0</v>
      </c>
      <c r="L45" s="90">
        <v>57.93</v>
      </c>
      <c r="M45" s="112">
        <v>0</v>
      </c>
      <c r="N45" s="112">
        <v>5.5000000000000005E-3</v>
      </c>
      <c r="O45" s="112">
        <v>7.000000000000001E-4</v>
      </c>
    </row>
    <row r="46" spans="2:15">
      <c r="B46" s="60" t="s">
        <v>370</v>
      </c>
      <c r="C46" s="88" t="s">
        <v>371</v>
      </c>
      <c r="D46" s="88" t="s">
        <v>372</v>
      </c>
      <c r="E46" s="88" t="s">
        <v>363</v>
      </c>
      <c r="F46" s="88"/>
      <c r="G46" s="88" t="s">
        <v>373</v>
      </c>
      <c r="H46" s="88" t="s">
        <v>164</v>
      </c>
      <c r="I46" s="90">
        <v>3975</v>
      </c>
      <c r="J46" s="90">
        <v>974</v>
      </c>
      <c r="K46" s="90">
        <v>0</v>
      </c>
      <c r="L46" s="90">
        <v>125.02</v>
      </c>
      <c r="M46" s="112">
        <v>0</v>
      </c>
      <c r="N46" s="112">
        <v>1.1899999999999999E-2</v>
      </c>
      <c r="O46" s="112">
        <v>1.5E-3</v>
      </c>
    </row>
    <row r="47" spans="2:15">
      <c r="B47" s="60" t="s">
        <v>374</v>
      </c>
      <c r="C47" s="88" t="s">
        <v>375</v>
      </c>
      <c r="D47" s="88" t="s">
        <v>372</v>
      </c>
      <c r="E47" s="88" t="s">
        <v>363</v>
      </c>
      <c r="F47" s="88"/>
      <c r="G47" s="88" t="s">
        <v>178</v>
      </c>
      <c r="H47" s="88" t="s">
        <v>164</v>
      </c>
      <c r="I47" s="90">
        <v>2749</v>
      </c>
      <c r="J47" s="90">
        <v>331</v>
      </c>
      <c r="K47" s="90">
        <v>0</v>
      </c>
      <c r="L47" s="90">
        <v>29.38</v>
      </c>
      <c r="M47" s="112">
        <v>0</v>
      </c>
      <c r="N47" s="112">
        <v>2.8000000000000004E-3</v>
      </c>
      <c r="O47" s="112">
        <v>2.9999999999999997E-4</v>
      </c>
    </row>
    <row r="48" spans="2:15">
      <c r="B48" s="59" t="s">
        <v>78</v>
      </c>
      <c r="C48" s="87"/>
      <c r="D48" s="87"/>
      <c r="E48" s="87"/>
      <c r="F48" s="87"/>
      <c r="G48" s="87"/>
      <c r="H48" s="87"/>
      <c r="I48" s="89">
        <v>24390</v>
      </c>
      <c r="J48" s="89"/>
      <c r="K48" s="89">
        <v>1.0429999999999999</v>
      </c>
      <c r="L48" s="89">
        <v>7464.39</v>
      </c>
      <c r="M48" s="111"/>
      <c r="N48" s="111"/>
      <c r="O48" s="111">
        <v>8.8300000000000003E-2</v>
      </c>
    </row>
    <row r="49" spans="2:15">
      <c r="B49" s="60" t="s">
        <v>376</v>
      </c>
      <c r="C49" s="88" t="s">
        <v>377</v>
      </c>
      <c r="D49" s="88" t="s">
        <v>362</v>
      </c>
      <c r="E49" s="88" t="s">
        <v>363</v>
      </c>
      <c r="F49" s="88"/>
      <c r="G49" s="88" t="s">
        <v>378</v>
      </c>
      <c r="H49" s="88" t="s">
        <v>164</v>
      </c>
      <c r="I49" s="90">
        <v>863</v>
      </c>
      <c r="J49" s="90">
        <v>1955</v>
      </c>
      <c r="K49" s="90">
        <v>0</v>
      </c>
      <c r="L49" s="90">
        <v>54.48</v>
      </c>
      <c r="M49" s="112">
        <v>0</v>
      </c>
      <c r="N49" s="112">
        <v>5.1999999999999998E-3</v>
      </c>
      <c r="O49" s="112">
        <v>5.9999999999999995E-4</v>
      </c>
    </row>
    <row r="50" spans="2:15">
      <c r="B50" s="60" t="s">
        <v>379</v>
      </c>
      <c r="C50" s="88" t="s">
        <v>380</v>
      </c>
      <c r="D50" s="88" t="s">
        <v>372</v>
      </c>
      <c r="E50" s="88" t="s">
        <v>363</v>
      </c>
      <c r="F50" s="88"/>
      <c r="G50" s="88" t="s">
        <v>381</v>
      </c>
      <c r="H50" s="88" t="s">
        <v>164</v>
      </c>
      <c r="I50" s="90">
        <v>1200</v>
      </c>
      <c r="J50" s="90">
        <v>3563</v>
      </c>
      <c r="K50" s="90">
        <v>0</v>
      </c>
      <c r="L50" s="90">
        <v>138.06</v>
      </c>
      <c r="M50" s="112">
        <v>0</v>
      </c>
      <c r="N50" s="112">
        <v>1.3100000000000001E-2</v>
      </c>
      <c r="O50" s="112">
        <v>1.6000000000000001E-3</v>
      </c>
    </row>
    <row r="51" spans="2:15">
      <c r="B51" s="60" t="s">
        <v>382</v>
      </c>
      <c r="C51" s="88" t="s">
        <v>383</v>
      </c>
      <c r="D51" s="88" t="s">
        <v>372</v>
      </c>
      <c r="E51" s="88" t="s">
        <v>363</v>
      </c>
      <c r="F51" s="88"/>
      <c r="G51" s="88" t="s">
        <v>384</v>
      </c>
      <c r="H51" s="88" t="s">
        <v>164</v>
      </c>
      <c r="I51" s="90">
        <v>65</v>
      </c>
      <c r="J51" s="90">
        <v>37803</v>
      </c>
      <c r="K51" s="90">
        <v>0</v>
      </c>
      <c r="L51" s="90">
        <v>79.34</v>
      </c>
      <c r="M51" s="112">
        <v>0</v>
      </c>
      <c r="N51" s="112">
        <v>7.4999999999999997E-3</v>
      </c>
      <c r="O51" s="112">
        <v>8.9999999999999998E-4</v>
      </c>
    </row>
    <row r="52" spans="2:15">
      <c r="B52" s="60" t="s">
        <v>385</v>
      </c>
      <c r="C52" s="88" t="s">
        <v>386</v>
      </c>
      <c r="D52" s="88" t="s">
        <v>372</v>
      </c>
      <c r="E52" s="88" t="s">
        <v>363</v>
      </c>
      <c r="F52" s="88"/>
      <c r="G52" s="88" t="s">
        <v>387</v>
      </c>
      <c r="H52" s="88" t="s">
        <v>164</v>
      </c>
      <c r="I52" s="90">
        <v>300</v>
      </c>
      <c r="J52" s="90">
        <v>5143</v>
      </c>
      <c r="K52" s="90">
        <v>0</v>
      </c>
      <c r="L52" s="90">
        <v>49.82</v>
      </c>
      <c r="M52" s="112">
        <v>0</v>
      </c>
      <c r="N52" s="112">
        <v>4.6999999999999993E-3</v>
      </c>
      <c r="O52" s="112">
        <v>5.9999999999999995E-4</v>
      </c>
    </row>
    <row r="53" spans="2:15">
      <c r="B53" s="60" t="s">
        <v>388</v>
      </c>
      <c r="C53" s="88" t="s">
        <v>389</v>
      </c>
      <c r="D53" s="88" t="s">
        <v>372</v>
      </c>
      <c r="E53" s="88" t="s">
        <v>363</v>
      </c>
      <c r="F53" s="88"/>
      <c r="G53" s="88" t="s">
        <v>387</v>
      </c>
      <c r="H53" s="88" t="s">
        <v>164</v>
      </c>
      <c r="I53" s="90">
        <v>580</v>
      </c>
      <c r="J53" s="90">
        <v>21994</v>
      </c>
      <c r="K53" s="90">
        <v>0</v>
      </c>
      <c r="L53" s="90">
        <v>411.91</v>
      </c>
      <c r="M53" s="112">
        <v>0</v>
      </c>
      <c r="N53" s="112">
        <v>3.9100000000000003E-2</v>
      </c>
      <c r="O53" s="112">
        <v>4.8999999999999998E-3</v>
      </c>
    </row>
    <row r="54" spans="2:15">
      <c r="B54" s="60" t="s">
        <v>390</v>
      </c>
      <c r="C54" s="88" t="s">
        <v>391</v>
      </c>
      <c r="D54" s="88" t="s">
        <v>372</v>
      </c>
      <c r="E54" s="88" t="s">
        <v>363</v>
      </c>
      <c r="F54" s="88"/>
      <c r="G54" s="88" t="s">
        <v>392</v>
      </c>
      <c r="H54" s="88" t="s">
        <v>164</v>
      </c>
      <c r="I54" s="90">
        <v>280</v>
      </c>
      <c r="J54" s="90">
        <v>14805</v>
      </c>
      <c r="K54" s="90">
        <v>0</v>
      </c>
      <c r="L54" s="90">
        <v>133.86000000000001</v>
      </c>
      <c r="M54" s="112">
        <v>0</v>
      </c>
      <c r="N54" s="112">
        <v>1.2699999999999999E-2</v>
      </c>
      <c r="O54" s="112">
        <v>1.6000000000000001E-3</v>
      </c>
    </row>
    <row r="55" spans="2:15">
      <c r="B55" s="60" t="s">
        <v>393</v>
      </c>
      <c r="C55" s="88" t="s">
        <v>394</v>
      </c>
      <c r="D55" s="88" t="s">
        <v>372</v>
      </c>
      <c r="E55" s="88" t="s">
        <v>363</v>
      </c>
      <c r="F55" s="88"/>
      <c r="G55" s="88" t="s">
        <v>392</v>
      </c>
      <c r="H55" s="88" t="s">
        <v>164</v>
      </c>
      <c r="I55" s="90">
        <v>300</v>
      </c>
      <c r="J55" s="90">
        <v>24111</v>
      </c>
      <c r="K55" s="90">
        <v>0</v>
      </c>
      <c r="L55" s="90">
        <v>233.56</v>
      </c>
      <c r="M55" s="112">
        <v>0</v>
      </c>
      <c r="N55" s="112">
        <v>2.2200000000000001E-2</v>
      </c>
      <c r="O55" s="112">
        <v>2.8000000000000004E-3</v>
      </c>
    </row>
    <row r="56" spans="2:15">
      <c r="B56" s="60" t="s">
        <v>395</v>
      </c>
      <c r="C56" s="88" t="s">
        <v>396</v>
      </c>
      <c r="D56" s="88" t="s">
        <v>372</v>
      </c>
      <c r="E56" s="88" t="s">
        <v>363</v>
      </c>
      <c r="F56" s="88"/>
      <c r="G56" s="88" t="s">
        <v>392</v>
      </c>
      <c r="H56" s="88" t="s">
        <v>164</v>
      </c>
      <c r="I56" s="90">
        <v>525</v>
      </c>
      <c r="J56" s="90">
        <v>14523</v>
      </c>
      <c r="K56" s="90">
        <v>0.218</v>
      </c>
      <c r="L56" s="90">
        <v>246.42</v>
      </c>
      <c r="M56" s="112">
        <v>0</v>
      </c>
      <c r="N56" s="112">
        <v>2.3399999999999997E-2</v>
      </c>
      <c r="O56" s="112">
        <v>2.8999999999999998E-3</v>
      </c>
    </row>
    <row r="57" spans="2:15">
      <c r="B57" s="60" t="s">
        <v>397</v>
      </c>
      <c r="C57" s="88" t="s">
        <v>398</v>
      </c>
      <c r="D57" s="88" t="s">
        <v>362</v>
      </c>
      <c r="E57" s="88" t="s">
        <v>363</v>
      </c>
      <c r="F57" s="88"/>
      <c r="G57" s="88" t="s">
        <v>392</v>
      </c>
      <c r="H57" s="88" t="s">
        <v>164</v>
      </c>
      <c r="I57" s="90">
        <v>479</v>
      </c>
      <c r="J57" s="90">
        <v>11031</v>
      </c>
      <c r="K57" s="90">
        <v>0</v>
      </c>
      <c r="L57" s="90">
        <v>170.62</v>
      </c>
      <c r="M57" s="112">
        <v>1E-4</v>
      </c>
      <c r="N57" s="112">
        <v>1.6200000000000003E-2</v>
      </c>
      <c r="O57" s="112">
        <v>2E-3</v>
      </c>
    </row>
    <row r="58" spans="2:15">
      <c r="B58" s="60" t="s">
        <v>399</v>
      </c>
      <c r="C58" s="88" t="s">
        <v>400</v>
      </c>
      <c r="D58" s="88" t="s">
        <v>372</v>
      </c>
      <c r="E58" s="88" t="s">
        <v>363</v>
      </c>
      <c r="F58" s="88"/>
      <c r="G58" s="88" t="s">
        <v>401</v>
      </c>
      <c r="H58" s="88" t="s">
        <v>164</v>
      </c>
      <c r="I58" s="90">
        <v>1035</v>
      </c>
      <c r="J58" s="90">
        <v>4245</v>
      </c>
      <c r="K58" s="90">
        <v>0</v>
      </c>
      <c r="L58" s="90">
        <v>141.87</v>
      </c>
      <c r="M58" s="112">
        <v>0</v>
      </c>
      <c r="N58" s="112">
        <v>1.3500000000000002E-2</v>
      </c>
      <c r="O58" s="112">
        <v>1.7000000000000001E-3</v>
      </c>
    </row>
    <row r="59" spans="2:15">
      <c r="B59" s="60" t="s">
        <v>402</v>
      </c>
      <c r="C59" s="88" t="s">
        <v>403</v>
      </c>
      <c r="D59" s="88" t="s">
        <v>372</v>
      </c>
      <c r="E59" s="88" t="s">
        <v>363</v>
      </c>
      <c r="F59" s="88"/>
      <c r="G59" s="88" t="s">
        <v>401</v>
      </c>
      <c r="H59" s="88" t="s">
        <v>164</v>
      </c>
      <c r="I59" s="90">
        <v>1090</v>
      </c>
      <c r="J59" s="90">
        <v>7018</v>
      </c>
      <c r="K59" s="90">
        <v>0</v>
      </c>
      <c r="L59" s="90">
        <v>247.01</v>
      </c>
      <c r="M59" s="112">
        <v>0</v>
      </c>
      <c r="N59" s="112">
        <v>2.35E-2</v>
      </c>
      <c r="O59" s="112">
        <v>2.8999999999999998E-3</v>
      </c>
    </row>
    <row r="60" spans="2:15">
      <c r="B60" s="60" t="s">
        <v>404</v>
      </c>
      <c r="C60" s="88" t="s">
        <v>405</v>
      </c>
      <c r="D60" s="88" t="s">
        <v>372</v>
      </c>
      <c r="E60" s="88" t="s">
        <v>363</v>
      </c>
      <c r="F60" s="88"/>
      <c r="G60" s="88" t="s">
        <v>401</v>
      </c>
      <c r="H60" s="88" t="s">
        <v>164</v>
      </c>
      <c r="I60" s="90">
        <v>151</v>
      </c>
      <c r="J60" s="90">
        <v>16369</v>
      </c>
      <c r="K60" s="90">
        <v>0</v>
      </c>
      <c r="L60" s="90">
        <v>79.81</v>
      </c>
      <c r="M60" s="112">
        <v>0</v>
      </c>
      <c r="N60" s="112">
        <v>7.6E-3</v>
      </c>
      <c r="O60" s="112">
        <v>8.9999999999999998E-4</v>
      </c>
    </row>
    <row r="61" spans="2:15">
      <c r="B61" s="60" t="s">
        <v>406</v>
      </c>
      <c r="C61" s="88" t="s">
        <v>407</v>
      </c>
      <c r="D61" s="88" t="s">
        <v>372</v>
      </c>
      <c r="E61" s="88" t="s">
        <v>363</v>
      </c>
      <c r="F61" s="88"/>
      <c r="G61" s="88" t="s">
        <v>401</v>
      </c>
      <c r="H61" s="88" t="s">
        <v>164</v>
      </c>
      <c r="I61" s="90">
        <v>200</v>
      </c>
      <c r="J61" s="90">
        <v>34768</v>
      </c>
      <c r="K61" s="90">
        <v>0</v>
      </c>
      <c r="L61" s="90">
        <v>224.53</v>
      </c>
      <c r="M61" s="112">
        <v>0</v>
      </c>
      <c r="N61" s="112">
        <v>2.1299999999999999E-2</v>
      </c>
      <c r="O61" s="112">
        <v>2.7000000000000001E-3</v>
      </c>
    </row>
    <row r="62" spans="2:15">
      <c r="B62" s="60" t="s">
        <v>408</v>
      </c>
      <c r="C62" s="88" t="s">
        <v>409</v>
      </c>
      <c r="D62" s="88" t="s">
        <v>372</v>
      </c>
      <c r="E62" s="88" t="s">
        <v>363</v>
      </c>
      <c r="F62" s="88"/>
      <c r="G62" s="88" t="s">
        <v>401</v>
      </c>
      <c r="H62" s="88" t="s">
        <v>164</v>
      </c>
      <c r="I62" s="90">
        <v>103</v>
      </c>
      <c r="J62" s="90">
        <v>22275</v>
      </c>
      <c r="K62" s="90">
        <v>0</v>
      </c>
      <c r="L62" s="90">
        <v>74.08</v>
      </c>
      <c r="M62" s="112">
        <v>0</v>
      </c>
      <c r="N62" s="112">
        <v>6.9999999999999993E-3</v>
      </c>
      <c r="O62" s="112">
        <v>8.9999999999999998E-4</v>
      </c>
    </row>
    <row r="63" spans="2:15">
      <c r="B63" s="60" t="s">
        <v>410</v>
      </c>
      <c r="C63" s="88" t="s">
        <v>411</v>
      </c>
      <c r="D63" s="88" t="s">
        <v>362</v>
      </c>
      <c r="E63" s="88" t="s">
        <v>363</v>
      </c>
      <c r="F63" s="88"/>
      <c r="G63" s="88" t="s">
        <v>412</v>
      </c>
      <c r="H63" s="88" t="s">
        <v>164</v>
      </c>
      <c r="I63" s="90">
        <v>50</v>
      </c>
      <c r="J63" s="90">
        <v>26522</v>
      </c>
      <c r="K63" s="90">
        <v>0</v>
      </c>
      <c r="L63" s="90">
        <v>42.82</v>
      </c>
      <c r="M63" s="112">
        <v>0</v>
      </c>
      <c r="N63" s="112">
        <v>4.0999999999999995E-3</v>
      </c>
      <c r="O63" s="112">
        <v>5.0000000000000001E-4</v>
      </c>
    </row>
    <row r="64" spans="2:15">
      <c r="B64" s="60" t="s">
        <v>413</v>
      </c>
      <c r="C64" s="88" t="s">
        <v>414</v>
      </c>
      <c r="D64" s="88" t="s">
        <v>372</v>
      </c>
      <c r="E64" s="88" t="s">
        <v>363</v>
      </c>
      <c r="F64" s="88"/>
      <c r="G64" s="88" t="s">
        <v>412</v>
      </c>
      <c r="H64" s="88" t="s">
        <v>164</v>
      </c>
      <c r="I64" s="90">
        <v>152</v>
      </c>
      <c r="J64" s="90">
        <v>7057</v>
      </c>
      <c r="K64" s="90">
        <v>0</v>
      </c>
      <c r="L64" s="90">
        <v>34.64</v>
      </c>
      <c r="M64" s="112">
        <v>0</v>
      </c>
      <c r="N64" s="112">
        <v>3.3E-3</v>
      </c>
      <c r="O64" s="112">
        <v>4.0000000000000002E-4</v>
      </c>
    </row>
    <row r="65" spans="2:15">
      <c r="B65" s="60" t="s">
        <v>415</v>
      </c>
      <c r="C65" s="88" t="s">
        <v>416</v>
      </c>
      <c r="D65" s="88" t="s">
        <v>362</v>
      </c>
      <c r="E65" s="88" t="s">
        <v>363</v>
      </c>
      <c r="F65" s="88"/>
      <c r="G65" s="88" t="s">
        <v>417</v>
      </c>
      <c r="H65" s="88" t="s">
        <v>164</v>
      </c>
      <c r="I65" s="90">
        <v>143</v>
      </c>
      <c r="J65" s="90">
        <v>1355</v>
      </c>
      <c r="K65" s="90">
        <v>0</v>
      </c>
      <c r="L65" s="90">
        <v>6.26</v>
      </c>
      <c r="M65" s="112">
        <v>0</v>
      </c>
      <c r="N65" s="112">
        <v>5.9999999999999995E-4</v>
      </c>
      <c r="O65" s="112">
        <v>1E-4</v>
      </c>
    </row>
    <row r="66" spans="2:15">
      <c r="B66" s="60" t="s">
        <v>418</v>
      </c>
      <c r="C66" s="88" t="s">
        <v>419</v>
      </c>
      <c r="D66" s="88" t="s">
        <v>372</v>
      </c>
      <c r="E66" s="88" t="s">
        <v>363</v>
      </c>
      <c r="F66" s="88"/>
      <c r="G66" s="88" t="s">
        <v>420</v>
      </c>
      <c r="H66" s="88" t="s">
        <v>164</v>
      </c>
      <c r="I66" s="90">
        <v>450</v>
      </c>
      <c r="J66" s="90">
        <v>16917</v>
      </c>
      <c r="K66" s="90">
        <v>0</v>
      </c>
      <c r="L66" s="90">
        <v>245.81</v>
      </c>
      <c r="M66" s="112">
        <v>0</v>
      </c>
      <c r="N66" s="112">
        <v>2.3399999999999997E-2</v>
      </c>
      <c r="O66" s="112">
        <v>2.8999999999999998E-3</v>
      </c>
    </row>
    <row r="67" spans="2:15">
      <c r="B67" s="60" t="s">
        <v>421</v>
      </c>
      <c r="C67" s="88" t="s">
        <v>422</v>
      </c>
      <c r="D67" s="88" t="s">
        <v>372</v>
      </c>
      <c r="E67" s="88" t="s">
        <v>363</v>
      </c>
      <c r="F67" s="88"/>
      <c r="G67" s="88" t="s">
        <v>423</v>
      </c>
      <c r="H67" s="88" t="s">
        <v>164</v>
      </c>
      <c r="I67" s="90">
        <v>2416</v>
      </c>
      <c r="J67" s="90">
        <v>2052</v>
      </c>
      <c r="K67" s="90">
        <v>0</v>
      </c>
      <c r="L67" s="90">
        <v>160.08000000000001</v>
      </c>
      <c r="M67" s="112">
        <v>0</v>
      </c>
      <c r="N67" s="112">
        <v>1.52E-2</v>
      </c>
      <c r="O67" s="112">
        <v>1.9E-3</v>
      </c>
    </row>
    <row r="68" spans="2:15">
      <c r="B68" s="60" t="s">
        <v>424</v>
      </c>
      <c r="C68" s="88" t="s">
        <v>425</v>
      </c>
      <c r="D68" s="88" t="s">
        <v>362</v>
      </c>
      <c r="E68" s="88" t="s">
        <v>363</v>
      </c>
      <c r="F68" s="88"/>
      <c r="G68" s="88" t="s">
        <v>423</v>
      </c>
      <c r="H68" s="88" t="s">
        <v>164</v>
      </c>
      <c r="I68" s="90">
        <v>337</v>
      </c>
      <c r="J68" s="90">
        <v>28299</v>
      </c>
      <c r="K68" s="90">
        <v>0</v>
      </c>
      <c r="L68" s="90">
        <v>307.94</v>
      </c>
      <c r="M68" s="112">
        <v>0</v>
      </c>
      <c r="N68" s="112">
        <v>2.9300000000000003E-2</v>
      </c>
      <c r="O68" s="112">
        <v>3.5999999999999999E-3</v>
      </c>
    </row>
    <row r="69" spans="2:15">
      <c r="B69" s="60" t="s">
        <v>426</v>
      </c>
      <c r="C69" s="88" t="s">
        <v>427</v>
      </c>
      <c r="D69" s="88" t="s">
        <v>372</v>
      </c>
      <c r="E69" s="88" t="s">
        <v>363</v>
      </c>
      <c r="F69" s="88"/>
      <c r="G69" s="88" t="s">
        <v>423</v>
      </c>
      <c r="H69" s="88" t="s">
        <v>164</v>
      </c>
      <c r="I69" s="90">
        <v>947</v>
      </c>
      <c r="J69" s="90">
        <v>4261</v>
      </c>
      <c r="K69" s="90">
        <v>0</v>
      </c>
      <c r="L69" s="90">
        <v>130.30000000000001</v>
      </c>
      <c r="M69" s="112">
        <v>0</v>
      </c>
      <c r="N69" s="112">
        <v>1.24E-2</v>
      </c>
      <c r="O69" s="112">
        <v>1.5E-3</v>
      </c>
    </row>
    <row r="70" spans="2:15">
      <c r="B70" s="60" t="s">
        <v>428</v>
      </c>
      <c r="C70" s="88" t="s">
        <v>429</v>
      </c>
      <c r="D70" s="88" t="s">
        <v>372</v>
      </c>
      <c r="E70" s="88" t="s">
        <v>363</v>
      </c>
      <c r="F70" s="88"/>
      <c r="G70" s="88" t="s">
        <v>423</v>
      </c>
      <c r="H70" s="88" t="s">
        <v>164</v>
      </c>
      <c r="I70" s="90">
        <v>200</v>
      </c>
      <c r="J70" s="90">
        <v>8895</v>
      </c>
      <c r="K70" s="90">
        <v>0</v>
      </c>
      <c r="L70" s="90">
        <v>57.44</v>
      </c>
      <c r="M70" s="112">
        <v>0</v>
      </c>
      <c r="N70" s="112">
        <v>5.5000000000000005E-3</v>
      </c>
      <c r="O70" s="112">
        <v>7.000000000000001E-4</v>
      </c>
    </row>
    <row r="71" spans="2:15">
      <c r="B71" s="60" t="s">
        <v>430</v>
      </c>
      <c r="C71" s="88" t="s">
        <v>431</v>
      </c>
      <c r="D71" s="88" t="s">
        <v>372</v>
      </c>
      <c r="E71" s="88" t="s">
        <v>363</v>
      </c>
      <c r="F71" s="88"/>
      <c r="G71" s="88" t="s">
        <v>423</v>
      </c>
      <c r="H71" s="88" t="s">
        <v>164</v>
      </c>
      <c r="I71" s="90">
        <v>275</v>
      </c>
      <c r="J71" s="90">
        <v>23984</v>
      </c>
      <c r="K71" s="90">
        <v>0</v>
      </c>
      <c r="L71" s="90">
        <v>212.97</v>
      </c>
      <c r="M71" s="112">
        <v>0</v>
      </c>
      <c r="N71" s="112">
        <v>2.0199999999999999E-2</v>
      </c>
      <c r="O71" s="112">
        <v>2.5000000000000001E-3</v>
      </c>
    </row>
    <row r="72" spans="2:15">
      <c r="B72" s="60" t="s">
        <v>432</v>
      </c>
      <c r="C72" s="88" t="s">
        <v>433</v>
      </c>
      <c r="D72" s="88" t="s">
        <v>372</v>
      </c>
      <c r="E72" s="88" t="s">
        <v>363</v>
      </c>
      <c r="F72" s="88"/>
      <c r="G72" s="88" t="s">
        <v>423</v>
      </c>
      <c r="H72" s="88" t="s">
        <v>164</v>
      </c>
      <c r="I72" s="90">
        <v>1117</v>
      </c>
      <c r="J72" s="90">
        <v>4757</v>
      </c>
      <c r="K72" s="90">
        <v>0</v>
      </c>
      <c r="L72" s="90">
        <v>171.58</v>
      </c>
      <c r="M72" s="112">
        <v>0</v>
      </c>
      <c r="N72" s="112">
        <v>1.6299999999999999E-2</v>
      </c>
      <c r="O72" s="112">
        <v>2E-3</v>
      </c>
    </row>
    <row r="73" spans="2:15">
      <c r="B73" s="60" t="s">
        <v>434</v>
      </c>
      <c r="C73" s="88" t="s">
        <v>435</v>
      </c>
      <c r="D73" s="88" t="s">
        <v>362</v>
      </c>
      <c r="E73" s="88" t="s">
        <v>363</v>
      </c>
      <c r="F73" s="88"/>
      <c r="G73" s="88" t="s">
        <v>436</v>
      </c>
      <c r="H73" s="88" t="s">
        <v>164</v>
      </c>
      <c r="I73" s="90">
        <v>554</v>
      </c>
      <c r="J73" s="90">
        <v>6985</v>
      </c>
      <c r="K73" s="90">
        <v>0</v>
      </c>
      <c r="L73" s="90">
        <v>124.95</v>
      </c>
      <c r="M73" s="112">
        <v>0</v>
      </c>
      <c r="N73" s="112">
        <v>1.1899999999999999E-2</v>
      </c>
      <c r="O73" s="112">
        <v>1.5E-3</v>
      </c>
    </row>
    <row r="74" spans="2:15">
      <c r="B74" s="60" t="s">
        <v>437</v>
      </c>
      <c r="C74" s="88" t="s">
        <v>438</v>
      </c>
      <c r="D74" s="88" t="s">
        <v>362</v>
      </c>
      <c r="E74" s="88" t="s">
        <v>363</v>
      </c>
      <c r="F74" s="88"/>
      <c r="G74" s="88" t="s">
        <v>436</v>
      </c>
      <c r="H74" s="88" t="s">
        <v>164</v>
      </c>
      <c r="I74" s="90">
        <v>1500</v>
      </c>
      <c r="J74" s="90">
        <v>716</v>
      </c>
      <c r="K74" s="90">
        <v>0</v>
      </c>
      <c r="L74" s="90">
        <v>34.68</v>
      </c>
      <c r="M74" s="112">
        <v>0</v>
      </c>
      <c r="N74" s="112">
        <v>3.3E-3</v>
      </c>
      <c r="O74" s="112">
        <v>4.0000000000000002E-4</v>
      </c>
    </row>
    <row r="75" spans="2:15">
      <c r="B75" s="60" t="s">
        <v>439</v>
      </c>
      <c r="C75" s="88" t="s">
        <v>440</v>
      </c>
      <c r="D75" s="88" t="s">
        <v>372</v>
      </c>
      <c r="E75" s="88" t="s">
        <v>363</v>
      </c>
      <c r="F75" s="88"/>
      <c r="G75" s="88" t="s">
        <v>436</v>
      </c>
      <c r="H75" s="88" t="s">
        <v>164</v>
      </c>
      <c r="I75" s="90">
        <v>280</v>
      </c>
      <c r="J75" s="90">
        <v>4301</v>
      </c>
      <c r="K75" s="90">
        <v>0</v>
      </c>
      <c r="L75" s="90">
        <v>38.89</v>
      </c>
      <c r="M75" s="112">
        <v>0</v>
      </c>
      <c r="N75" s="112">
        <v>3.7000000000000002E-3</v>
      </c>
      <c r="O75" s="112">
        <v>5.0000000000000001E-4</v>
      </c>
    </row>
    <row r="76" spans="2:15">
      <c r="B76" s="60" t="s">
        <v>441</v>
      </c>
      <c r="C76" s="88" t="s">
        <v>442</v>
      </c>
      <c r="D76" s="88" t="s">
        <v>362</v>
      </c>
      <c r="E76" s="88" t="s">
        <v>363</v>
      </c>
      <c r="F76" s="88"/>
      <c r="G76" s="88" t="s">
        <v>436</v>
      </c>
      <c r="H76" s="88" t="s">
        <v>164</v>
      </c>
      <c r="I76" s="90">
        <v>250</v>
      </c>
      <c r="J76" s="90">
        <v>763</v>
      </c>
      <c r="K76" s="90">
        <v>0</v>
      </c>
      <c r="L76" s="90">
        <v>6.16</v>
      </c>
      <c r="M76" s="112">
        <v>0</v>
      </c>
      <c r="N76" s="112">
        <v>5.9999999999999995E-4</v>
      </c>
      <c r="O76" s="112">
        <v>1E-4</v>
      </c>
    </row>
    <row r="77" spans="2:15">
      <c r="B77" s="60" t="s">
        <v>443</v>
      </c>
      <c r="C77" s="88" t="s">
        <v>444</v>
      </c>
      <c r="D77" s="88" t="s">
        <v>362</v>
      </c>
      <c r="E77" s="88" t="s">
        <v>363</v>
      </c>
      <c r="F77" s="88"/>
      <c r="G77" s="88" t="s">
        <v>445</v>
      </c>
      <c r="H77" s="88" t="s">
        <v>164</v>
      </c>
      <c r="I77" s="90">
        <v>28</v>
      </c>
      <c r="J77" s="90">
        <v>328504</v>
      </c>
      <c r="K77" s="90">
        <v>0</v>
      </c>
      <c r="L77" s="90">
        <v>297.01</v>
      </c>
      <c r="M77" s="112">
        <v>0</v>
      </c>
      <c r="N77" s="112">
        <v>2.8199999999999999E-2</v>
      </c>
      <c r="O77" s="112">
        <v>3.4999999999999996E-3</v>
      </c>
    </row>
    <row r="78" spans="2:15">
      <c r="B78" s="60" t="s">
        <v>446</v>
      </c>
      <c r="C78" s="88" t="s">
        <v>447</v>
      </c>
      <c r="D78" s="88" t="s">
        <v>362</v>
      </c>
      <c r="E78" s="88" t="s">
        <v>363</v>
      </c>
      <c r="F78" s="88"/>
      <c r="G78" s="88" t="s">
        <v>445</v>
      </c>
      <c r="H78" s="88" t="s">
        <v>164</v>
      </c>
      <c r="I78" s="90">
        <v>30</v>
      </c>
      <c r="J78" s="90">
        <v>237387</v>
      </c>
      <c r="K78" s="90">
        <v>0</v>
      </c>
      <c r="L78" s="90">
        <v>229.96</v>
      </c>
      <c r="M78" s="112">
        <v>0</v>
      </c>
      <c r="N78" s="112">
        <v>2.18E-2</v>
      </c>
      <c r="O78" s="112">
        <v>2.7000000000000001E-3</v>
      </c>
    </row>
    <row r="79" spans="2:15">
      <c r="B79" s="60" t="s">
        <v>448</v>
      </c>
      <c r="C79" s="88" t="s">
        <v>449</v>
      </c>
      <c r="D79" s="88" t="s">
        <v>372</v>
      </c>
      <c r="E79" s="88" t="s">
        <v>363</v>
      </c>
      <c r="F79" s="88"/>
      <c r="G79" s="88" t="s">
        <v>445</v>
      </c>
      <c r="H79" s="88" t="s">
        <v>164</v>
      </c>
      <c r="I79" s="90">
        <v>1500</v>
      </c>
      <c r="J79" s="90">
        <v>2260</v>
      </c>
      <c r="K79" s="90">
        <v>0.50800000000000001</v>
      </c>
      <c r="L79" s="90">
        <v>109.97</v>
      </c>
      <c r="M79" s="112">
        <v>0</v>
      </c>
      <c r="N79" s="112">
        <v>1.04E-2</v>
      </c>
      <c r="O79" s="112">
        <v>1.2999999999999999E-3</v>
      </c>
    </row>
    <row r="80" spans="2:15">
      <c r="B80" s="60" t="s">
        <v>450</v>
      </c>
      <c r="C80" s="88" t="s">
        <v>451</v>
      </c>
      <c r="D80" s="88" t="s">
        <v>372</v>
      </c>
      <c r="E80" s="88" t="s">
        <v>363</v>
      </c>
      <c r="F80" s="88"/>
      <c r="G80" s="88" t="s">
        <v>445</v>
      </c>
      <c r="H80" s="88" t="s">
        <v>164</v>
      </c>
      <c r="I80" s="90">
        <v>27</v>
      </c>
      <c r="J80" s="90">
        <v>13938</v>
      </c>
      <c r="K80" s="90">
        <v>0</v>
      </c>
      <c r="L80" s="90">
        <v>12.15</v>
      </c>
      <c r="M80" s="112">
        <v>0</v>
      </c>
      <c r="N80" s="112">
        <v>1.1999999999999999E-3</v>
      </c>
      <c r="O80" s="112">
        <v>1E-4</v>
      </c>
    </row>
    <row r="81" spans="2:15">
      <c r="B81" s="60" t="s">
        <v>452</v>
      </c>
      <c r="C81" s="88" t="s">
        <v>453</v>
      </c>
      <c r="D81" s="88" t="s">
        <v>362</v>
      </c>
      <c r="E81" s="88" t="s">
        <v>363</v>
      </c>
      <c r="F81" s="88"/>
      <c r="G81" s="88" t="s">
        <v>454</v>
      </c>
      <c r="H81" s="88" t="s">
        <v>164</v>
      </c>
      <c r="I81" s="90">
        <v>350</v>
      </c>
      <c r="J81" s="90">
        <v>12873</v>
      </c>
      <c r="K81" s="90">
        <v>0</v>
      </c>
      <c r="L81" s="90">
        <v>145.47999999999999</v>
      </c>
      <c r="M81" s="112">
        <v>0</v>
      </c>
      <c r="N81" s="112">
        <v>1.38E-2</v>
      </c>
      <c r="O81" s="112">
        <v>1.7000000000000001E-3</v>
      </c>
    </row>
    <row r="82" spans="2:15">
      <c r="B82" s="60" t="s">
        <v>455</v>
      </c>
      <c r="C82" s="88" t="s">
        <v>456</v>
      </c>
      <c r="D82" s="88" t="s">
        <v>362</v>
      </c>
      <c r="E82" s="88" t="s">
        <v>363</v>
      </c>
      <c r="F82" s="88"/>
      <c r="G82" s="88" t="s">
        <v>454</v>
      </c>
      <c r="H82" s="88" t="s">
        <v>164</v>
      </c>
      <c r="I82" s="90">
        <v>65</v>
      </c>
      <c r="J82" s="90">
        <v>74511</v>
      </c>
      <c r="K82" s="90">
        <v>0</v>
      </c>
      <c r="L82" s="90">
        <v>156.38999999999999</v>
      </c>
      <c r="M82" s="112">
        <v>0</v>
      </c>
      <c r="N82" s="112">
        <v>1.49E-2</v>
      </c>
      <c r="O82" s="112">
        <v>1.8E-3</v>
      </c>
    </row>
    <row r="83" spans="2:15">
      <c r="B83" s="60" t="s">
        <v>457</v>
      </c>
      <c r="C83" s="88" t="s">
        <v>458</v>
      </c>
      <c r="D83" s="88" t="s">
        <v>372</v>
      </c>
      <c r="E83" s="88" t="s">
        <v>363</v>
      </c>
      <c r="F83" s="88"/>
      <c r="G83" s="88" t="s">
        <v>454</v>
      </c>
      <c r="H83" s="88" t="s">
        <v>164</v>
      </c>
      <c r="I83" s="90">
        <v>250</v>
      </c>
      <c r="J83" s="90">
        <v>11165</v>
      </c>
      <c r="K83" s="90">
        <v>0.317</v>
      </c>
      <c r="L83" s="90">
        <v>90.45</v>
      </c>
      <c r="M83" s="112">
        <v>0</v>
      </c>
      <c r="N83" s="112">
        <v>8.6E-3</v>
      </c>
      <c r="O83" s="112">
        <v>1.1000000000000001E-3</v>
      </c>
    </row>
    <row r="84" spans="2:15">
      <c r="B84" s="60" t="s">
        <v>459</v>
      </c>
      <c r="C84" s="88" t="s">
        <v>460</v>
      </c>
      <c r="D84" s="88" t="s">
        <v>362</v>
      </c>
      <c r="E84" s="88" t="s">
        <v>363</v>
      </c>
      <c r="F84" s="88"/>
      <c r="G84" s="88" t="s">
        <v>364</v>
      </c>
      <c r="H84" s="88" t="s">
        <v>164</v>
      </c>
      <c r="I84" s="90">
        <v>3</v>
      </c>
      <c r="J84" s="90">
        <v>267352</v>
      </c>
      <c r="K84" s="90">
        <v>0</v>
      </c>
      <c r="L84" s="90">
        <v>25.9</v>
      </c>
      <c r="M84" s="112">
        <v>0</v>
      </c>
      <c r="N84" s="112">
        <v>2.5000000000000001E-3</v>
      </c>
      <c r="O84" s="112">
        <v>2.9999999999999997E-4</v>
      </c>
    </row>
    <row r="85" spans="2:15">
      <c r="B85" s="60" t="s">
        <v>461</v>
      </c>
      <c r="C85" s="88" t="s">
        <v>462</v>
      </c>
      <c r="D85" s="88" t="s">
        <v>362</v>
      </c>
      <c r="E85" s="88" t="s">
        <v>363</v>
      </c>
      <c r="F85" s="88"/>
      <c r="G85" s="88" t="s">
        <v>364</v>
      </c>
      <c r="H85" s="88" t="s">
        <v>164</v>
      </c>
      <c r="I85" s="90">
        <v>250</v>
      </c>
      <c r="J85" s="90">
        <v>15375</v>
      </c>
      <c r="K85" s="90">
        <v>0</v>
      </c>
      <c r="L85" s="90">
        <v>124.12</v>
      </c>
      <c r="M85" s="112">
        <v>0</v>
      </c>
      <c r="N85" s="112">
        <v>1.18E-2</v>
      </c>
      <c r="O85" s="112">
        <v>1.5E-3</v>
      </c>
    </row>
    <row r="86" spans="2:15">
      <c r="B86" s="60" t="s">
        <v>463</v>
      </c>
      <c r="C86" s="88" t="s">
        <v>464</v>
      </c>
      <c r="D86" s="88" t="s">
        <v>362</v>
      </c>
      <c r="E86" s="88" t="s">
        <v>363</v>
      </c>
      <c r="F86" s="88"/>
      <c r="G86" s="88" t="s">
        <v>364</v>
      </c>
      <c r="H86" s="88" t="s">
        <v>164</v>
      </c>
      <c r="I86" s="90">
        <v>50</v>
      </c>
      <c r="J86" s="90">
        <v>33939</v>
      </c>
      <c r="K86" s="90">
        <v>0</v>
      </c>
      <c r="L86" s="90">
        <v>54.8</v>
      </c>
      <c r="M86" s="112">
        <v>0</v>
      </c>
      <c r="N86" s="112">
        <v>5.1999999999999998E-3</v>
      </c>
      <c r="O86" s="112">
        <v>5.9999999999999995E-4</v>
      </c>
    </row>
    <row r="87" spans="2:15">
      <c r="B87" s="60" t="s">
        <v>465</v>
      </c>
      <c r="C87" s="88" t="s">
        <v>466</v>
      </c>
      <c r="D87" s="88" t="s">
        <v>362</v>
      </c>
      <c r="E87" s="88" t="s">
        <v>363</v>
      </c>
      <c r="F87" s="88"/>
      <c r="G87" s="88" t="s">
        <v>364</v>
      </c>
      <c r="H87" s="88" t="s">
        <v>164</v>
      </c>
      <c r="I87" s="90">
        <v>278</v>
      </c>
      <c r="J87" s="90">
        <v>28192</v>
      </c>
      <c r="K87" s="90">
        <v>0</v>
      </c>
      <c r="L87" s="90">
        <v>253.07</v>
      </c>
      <c r="M87" s="112">
        <v>0</v>
      </c>
      <c r="N87" s="112">
        <v>2.4E-2</v>
      </c>
      <c r="O87" s="112">
        <v>3.0000000000000001E-3</v>
      </c>
    </row>
    <row r="88" spans="2:15">
      <c r="B88" s="60" t="s">
        <v>467</v>
      </c>
      <c r="C88" s="88" t="s">
        <v>468</v>
      </c>
      <c r="D88" s="88" t="s">
        <v>362</v>
      </c>
      <c r="E88" s="88" t="s">
        <v>363</v>
      </c>
      <c r="F88" s="88"/>
      <c r="G88" s="88" t="s">
        <v>364</v>
      </c>
      <c r="H88" s="88" t="s">
        <v>164</v>
      </c>
      <c r="I88" s="90">
        <v>62</v>
      </c>
      <c r="J88" s="90">
        <v>61034</v>
      </c>
      <c r="K88" s="90">
        <v>0</v>
      </c>
      <c r="L88" s="90">
        <v>122.19</v>
      </c>
      <c r="M88" s="112">
        <v>0</v>
      </c>
      <c r="N88" s="112">
        <v>1.1599999999999999E-2</v>
      </c>
      <c r="O88" s="112">
        <v>1.4000000000000002E-3</v>
      </c>
    </row>
    <row r="89" spans="2:15">
      <c r="B89" s="60" t="s">
        <v>469</v>
      </c>
      <c r="C89" s="88" t="s">
        <v>470</v>
      </c>
      <c r="D89" s="88" t="s">
        <v>362</v>
      </c>
      <c r="E89" s="88" t="s">
        <v>363</v>
      </c>
      <c r="F89" s="88"/>
      <c r="G89" s="88" t="s">
        <v>364</v>
      </c>
      <c r="H89" s="88" t="s">
        <v>164</v>
      </c>
      <c r="I89" s="90">
        <v>145</v>
      </c>
      <c r="J89" s="90">
        <v>26021</v>
      </c>
      <c r="K89" s="90">
        <v>0</v>
      </c>
      <c r="L89" s="90">
        <v>121.83</v>
      </c>
      <c r="M89" s="112">
        <v>0</v>
      </c>
      <c r="N89" s="112">
        <v>1.1599999999999999E-2</v>
      </c>
      <c r="O89" s="112">
        <v>1.4000000000000002E-3</v>
      </c>
    </row>
    <row r="90" spans="2:15">
      <c r="B90" s="60" t="s">
        <v>471</v>
      </c>
      <c r="C90" s="88" t="s">
        <v>472</v>
      </c>
      <c r="D90" s="88" t="s">
        <v>362</v>
      </c>
      <c r="E90" s="88" t="s">
        <v>363</v>
      </c>
      <c r="F90" s="88"/>
      <c r="G90" s="88" t="s">
        <v>364</v>
      </c>
      <c r="H90" s="88" t="s">
        <v>164</v>
      </c>
      <c r="I90" s="90">
        <v>115</v>
      </c>
      <c r="J90" s="90">
        <v>27122</v>
      </c>
      <c r="K90" s="90">
        <v>0</v>
      </c>
      <c r="L90" s="90">
        <v>100.71</v>
      </c>
      <c r="M90" s="112">
        <v>0</v>
      </c>
      <c r="N90" s="112">
        <v>9.5999999999999992E-3</v>
      </c>
      <c r="O90" s="112">
        <v>1.1999999999999999E-3</v>
      </c>
    </row>
    <row r="91" spans="2:15">
      <c r="B91" s="60" t="s">
        <v>473</v>
      </c>
      <c r="C91" s="88" t="s">
        <v>474</v>
      </c>
      <c r="D91" s="88" t="s">
        <v>362</v>
      </c>
      <c r="E91" s="88" t="s">
        <v>363</v>
      </c>
      <c r="F91" s="88"/>
      <c r="G91" s="88" t="s">
        <v>367</v>
      </c>
      <c r="H91" s="88" t="s">
        <v>164</v>
      </c>
      <c r="I91" s="90">
        <v>300</v>
      </c>
      <c r="J91" s="90">
        <v>10290</v>
      </c>
      <c r="K91" s="90">
        <v>0</v>
      </c>
      <c r="L91" s="90">
        <v>99.68</v>
      </c>
      <c r="M91" s="112">
        <v>0</v>
      </c>
      <c r="N91" s="112">
        <v>9.4999999999999998E-3</v>
      </c>
      <c r="O91" s="112">
        <v>1.1999999999999999E-3</v>
      </c>
    </row>
    <row r="92" spans="2:15">
      <c r="B92" s="60" t="s">
        <v>475</v>
      </c>
      <c r="C92" s="88" t="s">
        <v>476</v>
      </c>
      <c r="D92" s="88" t="s">
        <v>362</v>
      </c>
      <c r="E92" s="88" t="s">
        <v>363</v>
      </c>
      <c r="F92" s="88"/>
      <c r="G92" s="88" t="s">
        <v>367</v>
      </c>
      <c r="H92" s="88" t="s">
        <v>164</v>
      </c>
      <c r="I92" s="90">
        <v>703</v>
      </c>
      <c r="J92" s="90">
        <v>14150</v>
      </c>
      <c r="K92" s="90">
        <v>0</v>
      </c>
      <c r="L92" s="90">
        <v>321.2</v>
      </c>
      <c r="M92" s="112">
        <v>0</v>
      </c>
      <c r="N92" s="112">
        <v>3.0499999999999999E-2</v>
      </c>
      <c r="O92" s="112">
        <v>3.8E-3</v>
      </c>
    </row>
    <row r="93" spans="2:15">
      <c r="B93" s="60" t="s">
        <v>477</v>
      </c>
      <c r="C93" s="88" t="s">
        <v>478</v>
      </c>
      <c r="D93" s="88" t="s">
        <v>362</v>
      </c>
      <c r="E93" s="88" t="s">
        <v>363</v>
      </c>
      <c r="F93" s="88"/>
      <c r="G93" s="88" t="s">
        <v>367</v>
      </c>
      <c r="H93" s="88" t="s">
        <v>164</v>
      </c>
      <c r="I93" s="90">
        <v>1000</v>
      </c>
      <c r="J93" s="90">
        <v>5328</v>
      </c>
      <c r="K93" s="90">
        <v>0</v>
      </c>
      <c r="L93" s="90">
        <v>172.04</v>
      </c>
      <c r="M93" s="112">
        <v>0</v>
      </c>
      <c r="N93" s="112">
        <v>1.6299999999999999E-2</v>
      </c>
      <c r="O93" s="112">
        <v>2E-3</v>
      </c>
    </row>
    <row r="94" spans="2:15">
      <c r="B94" s="60" t="s">
        <v>479</v>
      </c>
      <c r="C94" s="88" t="s">
        <v>480</v>
      </c>
      <c r="D94" s="88" t="s">
        <v>372</v>
      </c>
      <c r="E94" s="88" t="s">
        <v>363</v>
      </c>
      <c r="F94" s="88"/>
      <c r="G94" s="88" t="s">
        <v>367</v>
      </c>
      <c r="H94" s="88" t="s">
        <v>164</v>
      </c>
      <c r="I94" s="90">
        <v>1930</v>
      </c>
      <c r="J94" s="90">
        <v>7098</v>
      </c>
      <c r="K94" s="90">
        <v>0</v>
      </c>
      <c r="L94" s="90">
        <v>442.35</v>
      </c>
      <c r="M94" s="112">
        <v>0</v>
      </c>
      <c r="N94" s="112">
        <v>4.2000000000000003E-2</v>
      </c>
      <c r="O94" s="112">
        <v>5.1999999999999998E-3</v>
      </c>
    </row>
    <row r="95" spans="2:15">
      <c r="B95" s="60" t="s">
        <v>481</v>
      </c>
      <c r="C95" s="88" t="s">
        <v>482</v>
      </c>
      <c r="D95" s="88" t="s">
        <v>362</v>
      </c>
      <c r="E95" s="88" t="s">
        <v>363</v>
      </c>
      <c r="F95" s="88"/>
      <c r="G95" s="88" t="s">
        <v>367</v>
      </c>
      <c r="H95" s="88" t="s">
        <v>164</v>
      </c>
      <c r="I95" s="90">
        <v>375</v>
      </c>
      <c r="J95" s="90">
        <v>20716</v>
      </c>
      <c r="K95" s="90">
        <v>0</v>
      </c>
      <c r="L95" s="90">
        <v>250.85</v>
      </c>
      <c r="M95" s="112">
        <v>0</v>
      </c>
      <c r="N95" s="112">
        <v>2.3799999999999998E-2</v>
      </c>
      <c r="O95" s="112">
        <v>3.0000000000000001E-3</v>
      </c>
    </row>
    <row r="96" spans="2:15">
      <c r="B96" s="60" t="s">
        <v>483</v>
      </c>
      <c r="C96" s="88" t="s">
        <v>484</v>
      </c>
      <c r="D96" s="88" t="s">
        <v>362</v>
      </c>
      <c r="E96" s="88" t="s">
        <v>363</v>
      </c>
      <c r="F96" s="88"/>
      <c r="G96" s="88" t="s">
        <v>367</v>
      </c>
      <c r="H96" s="88" t="s">
        <v>164</v>
      </c>
      <c r="I96" s="90">
        <v>752</v>
      </c>
      <c r="J96" s="90">
        <v>12898</v>
      </c>
      <c r="K96" s="90">
        <v>0</v>
      </c>
      <c r="L96" s="90">
        <v>313.19</v>
      </c>
      <c r="M96" s="112">
        <v>0</v>
      </c>
      <c r="N96" s="112">
        <v>2.98E-2</v>
      </c>
      <c r="O96" s="112">
        <v>3.7000000000000002E-3</v>
      </c>
    </row>
    <row r="97" spans="2:15">
      <c r="B97" s="60" t="s">
        <v>485</v>
      </c>
      <c r="C97" s="88" t="s">
        <v>486</v>
      </c>
      <c r="D97" s="88" t="s">
        <v>372</v>
      </c>
      <c r="E97" s="88" t="s">
        <v>363</v>
      </c>
      <c r="F97" s="88"/>
      <c r="G97" s="88" t="s">
        <v>367</v>
      </c>
      <c r="H97" s="88" t="s">
        <v>164</v>
      </c>
      <c r="I97" s="90">
        <v>250</v>
      </c>
      <c r="J97" s="90">
        <v>14870</v>
      </c>
      <c r="K97" s="90">
        <v>0</v>
      </c>
      <c r="L97" s="90">
        <v>120.04</v>
      </c>
      <c r="M97" s="112">
        <v>0</v>
      </c>
      <c r="N97" s="112">
        <v>1.1399999999999999E-2</v>
      </c>
      <c r="O97" s="112">
        <v>1.4000000000000002E-3</v>
      </c>
    </row>
    <row r="98" spans="2:15">
      <c r="B98" s="118" t="s">
        <v>487</v>
      </c>
      <c r="C98" s="88" t="s">
        <v>488</v>
      </c>
      <c r="D98" s="88" t="s">
        <v>362</v>
      </c>
      <c r="E98" s="88" t="s">
        <v>363</v>
      </c>
      <c r="F98" s="88"/>
      <c r="G98" s="88" t="s">
        <v>315</v>
      </c>
      <c r="H98" s="88" t="s">
        <v>164</v>
      </c>
      <c r="I98" s="90">
        <v>85</v>
      </c>
      <c r="J98" s="90">
        <v>14997</v>
      </c>
      <c r="K98" s="90">
        <v>0</v>
      </c>
      <c r="L98" s="90">
        <v>41.16</v>
      </c>
      <c r="M98" s="112">
        <v>0</v>
      </c>
      <c r="N98" s="112">
        <v>3.9000000000000003E-3</v>
      </c>
      <c r="O98" s="112">
        <v>5.0000000000000001E-4</v>
      </c>
    </row>
    <row r="99" spans="2:15">
      <c r="B99" s="115" t="s">
        <v>249</v>
      </c>
      <c r="E99" s="1"/>
      <c r="F99" s="1"/>
      <c r="G99" s="1"/>
    </row>
    <row r="100" spans="2:15">
      <c r="B100" s="115" t="s">
        <v>133</v>
      </c>
      <c r="E100" s="1"/>
      <c r="F100" s="1"/>
      <c r="G100" s="1"/>
    </row>
    <row r="101" spans="2:15">
      <c r="B101" s="115" t="s">
        <v>245</v>
      </c>
      <c r="E101" s="1"/>
      <c r="F101" s="1"/>
      <c r="G101" s="1"/>
    </row>
    <row r="102" spans="2:15">
      <c r="B102" s="115" t="s">
        <v>246</v>
      </c>
      <c r="E102" s="1"/>
      <c r="F102" s="1"/>
      <c r="G102" s="1"/>
    </row>
    <row r="103" spans="2:15">
      <c r="B103" s="135" t="s">
        <v>256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3:O103"/>
  </mergeCells>
  <phoneticPr fontId="4" type="noConversion"/>
  <dataValidations disablePrompts="1" count="4">
    <dataValidation type="list" allowBlank="1" showInputMessage="1" showErrorMessage="1" sqref="E37:E102 E104:E357" xr:uid="{00000000-0002-0000-0500-000000000000}">
      <formula1>$BF$6:$BF$23</formula1>
    </dataValidation>
    <dataValidation type="list" allowBlank="1" showInputMessage="1" showErrorMessage="1" sqref="H37:H102 H104:H357" xr:uid="{00000000-0002-0000-0500-000001000000}">
      <formula1>$BJ$6:$BJ$19</formula1>
    </dataValidation>
    <dataValidation type="list" allowBlank="1" showInputMessage="1" showErrorMessage="1" sqref="G37:G102 G104:G363" xr:uid="{00000000-0002-0000-0500-000002000000}">
      <formula1>$BH$6:$BH$29</formula1>
    </dataValidation>
    <dataValidation allowBlank="1" showInputMessage="1" showErrorMessage="1" sqref="B101" xr:uid="{CB99741F-7A2C-46B4-A2F3-A2C402A49804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43" zoomScale="85" zoomScaleNormal="85" workbookViewId="0">
      <selection activeCell="B1" sqref="B1:N69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9.28515625" style="2" customWidth="1"/>
    <col min="6" max="6" width="9.140625" style="2" bestFit="1" customWidth="1"/>
    <col min="7" max="7" width="14.7109375" style="2" customWidth="1"/>
    <col min="8" max="8" width="20.140625" style="1" customWidth="1"/>
    <col min="9" max="9" width="13.7109375" style="1" customWidth="1"/>
    <col min="10" max="10" width="10.85546875" style="1" customWidth="1"/>
    <col min="11" max="11" width="14.42578125" style="1" customWidth="1"/>
    <col min="12" max="13" width="11.140625" style="1" customWidth="1"/>
    <col min="14" max="14" width="16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258</v>
      </c>
      <c r="C11" s="116"/>
      <c r="D11" s="116"/>
      <c r="E11" s="116"/>
      <c r="F11" s="116"/>
      <c r="G11" s="116"/>
      <c r="H11" s="83">
        <v>4235109.0199999996</v>
      </c>
      <c r="I11" s="83"/>
      <c r="J11" s="83">
        <v>1.5509999999999999</v>
      </c>
      <c r="K11" s="83">
        <v>23055.03</v>
      </c>
      <c r="L11" s="110"/>
      <c r="M11" s="110"/>
      <c r="N11" s="110">
        <v>0.2727</v>
      </c>
      <c r="O11" s="5"/>
      <c r="BH11" s="1"/>
      <c r="BI11" s="3"/>
      <c r="BK11" s="1"/>
    </row>
    <row r="12" spans="2:63" customFormat="1" ht="15.75">
      <c r="B12" s="57" t="s">
        <v>232</v>
      </c>
      <c r="C12" s="87"/>
      <c r="D12" s="87"/>
      <c r="E12" s="87"/>
      <c r="F12" s="87"/>
      <c r="G12" s="87"/>
      <c r="H12" s="89">
        <v>4216824.0199999996</v>
      </c>
      <c r="I12" s="89"/>
      <c r="J12" s="89"/>
      <c r="K12" s="89">
        <v>19058.41</v>
      </c>
      <c r="L12" s="111"/>
      <c r="M12" s="111"/>
      <c r="N12" s="111">
        <v>0.22539999999999999</v>
      </c>
    </row>
    <row r="13" spans="2:63" customFormat="1" ht="15.75">
      <c r="B13" s="57" t="s">
        <v>259</v>
      </c>
      <c r="C13" s="87"/>
      <c r="D13" s="87"/>
      <c r="E13" s="87"/>
      <c r="F13" s="87"/>
      <c r="G13" s="87"/>
      <c r="H13" s="89">
        <v>28877</v>
      </c>
      <c r="I13" s="89"/>
      <c r="J13" s="89"/>
      <c r="K13" s="89">
        <v>608.11</v>
      </c>
      <c r="L13" s="111"/>
      <c r="M13" s="111"/>
      <c r="N13" s="111">
        <v>7.1999999999999998E-3</v>
      </c>
    </row>
    <row r="14" spans="2:63" customFormat="1" ht="15.75">
      <c r="B14" s="60" t="s">
        <v>489</v>
      </c>
      <c r="C14" s="88">
        <v>1148808</v>
      </c>
      <c r="D14" s="88" t="s">
        <v>142</v>
      </c>
      <c r="E14" s="88">
        <v>1750</v>
      </c>
      <c r="F14" s="88" t="s">
        <v>490</v>
      </c>
      <c r="G14" s="88" t="s">
        <v>165</v>
      </c>
      <c r="H14" s="90">
        <v>15854</v>
      </c>
      <c r="I14" s="90">
        <v>1833</v>
      </c>
      <c r="J14" s="90">
        <v>0</v>
      </c>
      <c r="K14" s="90">
        <v>290.60000000000002</v>
      </c>
      <c r="L14" s="112">
        <v>2.0000000000000001E-4</v>
      </c>
      <c r="M14" s="112">
        <v>1.26E-2</v>
      </c>
      <c r="N14" s="112">
        <v>3.4000000000000002E-3</v>
      </c>
    </row>
    <row r="15" spans="2:63" customFormat="1" ht="15.75">
      <c r="B15" s="60" t="s">
        <v>491</v>
      </c>
      <c r="C15" s="88">
        <v>1150184</v>
      </c>
      <c r="D15" s="88" t="s">
        <v>142</v>
      </c>
      <c r="E15" s="88">
        <v>1735</v>
      </c>
      <c r="F15" s="88" t="s">
        <v>490</v>
      </c>
      <c r="G15" s="88" t="s">
        <v>165</v>
      </c>
      <c r="H15" s="90">
        <v>13023</v>
      </c>
      <c r="I15" s="90">
        <v>2438</v>
      </c>
      <c r="J15" s="90">
        <v>0</v>
      </c>
      <c r="K15" s="90">
        <v>317.5</v>
      </c>
      <c r="L15" s="112">
        <v>7.000000000000001E-4</v>
      </c>
      <c r="M15" s="112">
        <v>1.38E-2</v>
      </c>
      <c r="N15" s="112">
        <v>3.8E-3</v>
      </c>
    </row>
    <row r="16" spans="2:63" customFormat="1" ht="15.75">
      <c r="B16" s="57" t="s">
        <v>260</v>
      </c>
      <c r="C16" s="87"/>
      <c r="D16" s="87"/>
      <c r="E16" s="87"/>
      <c r="F16" s="87"/>
      <c r="G16" s="87"/>
      <c r="H16" s="89"/>
      <c r="I16" s="89"/>
      <c r="J16" s="89"/>
      <c r="K16" s="89"/>
      <c r="L16" s="111"/>
      <c r="M16" s="111"/>
      <c r="N16" s="111"/>
    </row>
    <row r="17" spans="2:14" customFormat="1" ht="15.75">
      <c r="B17" s="60" t="s">
        <v>268</v>
      </c>
      <c r="C17" s="88"/>
      <c r="D17" s="88"/>
      <c r="E17" s="88"/>
      <c r="F17" s="88"/>
      <c r="G17" s="88"/>
      <c r="H17" s="90"/>
      <c r="I17" s="90"/>
      <c r="J17" s="90"/>
      <c r="K17" s="90"/>
      <c r="L17" s="112"/>
      <c r="M17" s="112">
        <v>0</v>
      </c>
      <c r="N17" s="112"/>
    </row>
    <row r="18" spans="2:14" customFormat="1" ht="15.75">
      <c r="B18" s="57" t="s">
        <v>261</v>
      </c>
      <c r="C18" s="87"/>
      <c r="D18" s="87"/>
      <c r="E18" s="87"/>
      <c r="F18" s="87"/>
      <c r="G18" s="87"/>
      <c r="H18" s="89">
        <v>4187947.02</v>
      </c>
      <c r="I18" s="89"/>
      <c r="J18" s="89"/>
      <c r="K18" s="89">
        <v>18450.3</v>
      </c>
      <c r="L18" s="111"/>
      <c r="M18" s="111"/>
      <c r="N18" s="111">
        <v>0.21820000000000001</v>
      </c>
    </row>
    <row r="19" spans="2:14" customFormat="1" ht="15.75">
      <c r="B19" s="60" t="s">
        <v>492</v>
      </c>
      <c r="C19" s="88">
        <v>1145093</v>
      </c>
      <c r="D19" s="88" t="s">
        <v>142</v>
      </c>
      <c r="E19" s="88">
        <v>1734</v>
      </c>
      <c r="F19" s="88" t="s">
        <v>493</v>
      </c>
      <c r="G19" s="88" t="s">
        <v>165</v>
      </c>
      <c r="H19" s="90">
        <v>626500</v>
      </c>
      <c r="I19" s="90">
        <v>350.6</v>
      </c>
      <c r="J19" s="90">
        <v>0</v>
      </c>
      <c r="K19" s="90">
        <v>2196.5100000000002</v>
      </c>
      <c r="L19" s="112">
        <v>1.5600000000000001E-2</v>
      </c>
      <c r="M19" s="112">
        <v>9.5299999999999996E-2</v>
      </c>
      <c r="N19" s="112">
        <v>2.6000000000000002E-2</v>
      </c>
    </row>
    <row r="20" spans="2:14" customFormat="1" ht="15.75">
      <c r="B20" s="60" t="s">
        <v>494</v>
      </c>
      <c r="C20" s="88">
        <v>1150606</v>
      </c>
      <c r="D20" s="88" t="s">
        <v>142</v>
      </c>
      <c r="E20" s="88">
        <v>1747</v>
      </c>
      <c r="F20" s="88" t="s">
        <v>493</v>
      </c>
      <c r="G20" s="88" t="s">
        <v>165</v>
      </c>
      <c r="H20" s="90">
        <v>732230</v>
      </c>
      <c r="I20" s="90">
        <v>374.03</v>
      </c>
      <c r="J20" s="90">
        <v>0</v>
      </c>
      <c r="K20" s="90">
        <v>2738.76</v>
      </c>
      <c r="L20" s="112">
        <v>7.4999999999999997E-3</v>
      </c>
      <c r="M20" s="112">
        <v>0.1188</v>
      </c>
      <c r="N20" s="112">
        <v>3.2400000000000005E-2</v>
      </c>
    </row>
    <row r="21" spans="2:14" customFormat="1" ht="15.75">
      <c r="B21" s="60" t="s">
        <v>495</v>
      </c>
      <c r="C21" s="88">
        <v>1150499</v>
      </c>
      <c r="D21" s="88" t="s">
        <v>142</v>
      </c>
      <c r="E21" s="88">
        <v>1747</v>
      </c>
      <c r="F21" s="88" t="s">
        <v>493</v>
      </c>
      <c r="G21" s="88" t="s">
        <v>165</v>
      </c>
      <c r="H21" s="90">
        <v>700136</v>
      </c>
      <c r="I21" s="90">
        <v>350.57</v>
      </c>
      <c r="J21" s="90">
        <v>0</v>
      </c>
      <c r="K21" s="90">
        <v>2454.4699999999998</v>
      </c>
      <c r="L21" s="112">
        <v>2.0499999999999997E-2</v>
      </c>
      <c r="M21" s="112">
        <v>0.1065</v>
      </c>
      <c r="N21" s="112">
        <v>2.8999999999999998E-2</v>
      </c>
    </row>
    <row r="22" spans="2:14" customFormat="1" ht="15.75">
      <c r="B22" s="60" t="s">
        <v>496</v>
      </c>
      <c r="C22" s="88">
        <v>1147958</v>
      </c>
      <c r="D22" s="88" t="s">
        <v>142</v>
      </c>
      <c r="E22" s="88">
        <v>1750</v>
      </c>
      <c r="F22" s="88" t="s">
        <v>493</v>
      </c>
      <c r="G22" s="88" t="s">
        <v>165</v>
      </c>
      <c r="H22" s="90">
        <v>1072695.02</v>
      </c>
      <c r="I22" s="90">
        <v>377.53</v>
      </c>
      <c r="J22" s="90">
        <v>0</v>
      </c>
      <c r="K22" s="90">
        <v>4049.75</v>
      </c>
      <c r="L22" s="112">
        <v>4.7999999999999996E-3</v>
      </c>
      <c r="M22" s="112">
        <v>0.1757</v>
      </c>
      <c r="N22" s="112">
        <v>4.7899999999999998E-2</v>
      </c>
    </row>
    <row r="23" spans="2:14" customFormat="1" ht="15.75">
      <c r="B23" s="60" t="s">
        <v>497</v>
      </c>
      <c r="C23" s="88">
        <v>1148477</v>
      </c>
      <c r="D23" s="88" t="s">
        <v>142</v>
      </c>
      <c r="E23" s="88">
        <v>1750</v>
      </c>
      <c r="F23" s="88" t="s">
        <v>493</v>
      </c>
      <c r="G23" s="88" t="s">
        <v>165</v>
      </c>
      <c r="H23" s="90">
        <v>7156</v>
      </c>
      <c r="I23" s="90">
        <v>3634.54</v>
      </c>
      <c r="J23" s="90">
        <v>0</v>
      </c>
      <c r="K23" s="90">
        <v>260.08999999999997</v>
      </c>
      <c r="L23" s="112">
        <v>5.9999999999999995E-4</v>
      </c>
      <c r="M23" s="112">
        <v>1.1299999999999999E-2</v>
      </c>
      <c r="N23" s="112">
        <v>3.0999999999999999E-3</v>
      </c>
    </row>
    <row r="24" spans="2:14" customFormat="1" ht="15.75">
      <c r="B24" s="60" t="s">
        <v>498</v>
      </c>
      <c r="C24" s="88">
        <v>1145960</v>
      </c>
      <c r="D24" s="88" t="s">
        <v>142</v>
      </c>
      <c r="E24" s="88">
        <v>1733</v>
      </c>
      <c r="F24" s="88" t="s">
        <v>493</v>
      </c>
      <c r="G24" s="88" t="s">
        <v>165</v>
      </c>
      <c r="H24" s="90">
        <v>81590</v>
      </c>
      <c r="I24" s="90">
        <v>3781.01</v>
      </c>
      <c r="J24" s="90">
        <v>0</v>
      </c>
      <c r="K24" s="90">
        <v>3084.93</v>
      </c>
      <c r="L24" s="112">
        <v>3.9000000000000003E-3</v>
      </c>
      <c r="M24" s="112">
        <v>0.1338</v>
      </c>
      <c r="N24" s="112">
        <v>3.6499999999999998E-2</v>
      </c>
    </row>
    <row r="25" spans="2:14" customFormat="1" ht="15.75">
      <c r="B25" s="60" t="s">
        <v>499</v>
      </c>
      <c r="C25" s="88">
        <v>1143791</v>
      </c>
      <c r="D25" s="88" t="s">
        <v>142</v>
      </c>
      <c r="E25" s="88">
        <v>1734</v>
      </c>
      <c r="F25" s="88" t="s">
        <v>493</v>
      </c>
      <c r="G25" s="88" t="s">
        <v>165</v>
      </c>
      <c r="H25" s="90">
        <v>967640</v>
      </c>
      <c r="I25" s="90">
        <v>378.84</v>
      </c>
      <c r="J25" s="90">
        <v>0</v>
      </c>
      <c r="K25" s="90">
        <v>3665.81</v>
      </c>
      <c r="L25" s="112">
        <v>3.4000000000000002E-3</v>
      </c>
      <c r="M25" s="112">
        <v>0.159</v>
      </c>
      <c r="N25" s="112">
        <v>4.3400000000000001E-2</v>
      </c>
    </row>
    <row r="26" spans="2:14" customFormat="1" ht="15.75">
      <c r="B26" s="57" t="s">
        <v>262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60" t="s">
        <v>268</v>
      </c>
      <c r="C27" s="88"/>
      <c r="D27" s="88"/>
      <c r="E27" s="88"/>
      <c r="F27" s="88"/>
      <c r="G27" s="88"/>
      <c r="H27" s="90"/>
      <c r="I27" s="90"/>
      <c r="J27" s="90"/>
      <c r="K27" s="90"/>
      <c r="L27" s="112"/>
      <c r="M27" s="112">
        <v>0</v>
      </c>
      <c r="N27" s="112"/>
    </row>
    <row r="28" spans="2:14" customFormat="1" ht="15.75">
      <c r="B28" s="57" t="s">
        <v>72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/>
      <c r="N28" s="111"/>
    </row>
    <row r="29" spans="2:14" customFormat="1" ht="15.75">
      <c r="B29" s="60" t="s">
        <v>268</v>
      </c>
      <c r="C29" s="88"/>
      <c r="D29" s="88"/>
      <c r="E29" s="88"/>
      <c r="F29" s="88"/>
      <c r="G29" s="88"/>
      <c r="H29" s="90"/>
      <c r="I29" s="90"/>
      <c r="J29" s="90"/>
      <c r="K29" s="90"/>
      <c r="L29" s="112"/>
      <c r="M29" s="112">
        <v>0</v>
      </c>
      <c r="N29" s="112"/>
    </row>
    <row r="30" spans="2:14" customFormat="1" ht="15.75">
      <c r="B30" s="57" t="s">
        <v>82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/>
      <c r="N30" s="111"/>
    </row>
    <row r="31" spans="2:14" customFormat="1" ht="15.75">
      <c r="B31" s="60" t="s">
        <v>268</v>
      </c>
      <c r="C31" s="88"/>
      <c r="D31" s="88"/>
      <c r="E31" s="88"/>
      <c r="F31" s="88"/>
      <c r="G31" s="88"/>
      <c r="H31" s="90"/>
      <c r="I31" s="90"/>
      <c r="J31" s="90"/>
      <c r="K31" s="90"/>
      <c r="L31" s="112"/>
      <c r="M31" s="112">
        <v>0</v>
      </c>
      <c r="N31" s="112"/>
    </row>
    <row r="32" spans="2:14" customFormat="1" ht="15.75">
      <c r="B32" s="57" t="s">
        <v>231</v>
      </c>
      <c r="C32" s="87"/>
      <c r="D32" s="87"/>
      <c r="E32" s="87"/>
      <c r="F32" s="87"/>
      <c r="G32" s="87"/>
      <c r="H32" s="89">
        <v>18285</v>
      </c>
      <c r="I32" s="89"/>
      <c r="J32" s="89">
        <v>1.5509999999999999</v>
      </c>
      <c r="K32" s="89">
        <v>3996.62</v>
      </c>
      <c r="L32" s="111"/>
      <c r="M32" s="111"/>
      <c r="N32" s="111">
        <v>4.7300000000000002E-2</v>
      </c>
    </row>
    <row r="33" spans="2:14" customFormat="1" ht="15.75">
      <c r="B33" s="57" t="s">
        <v>263</v>
      </c>
      <c r="C33" s="87"/>
      <c r="D33" s="87"/>
      <c r="E33" s="87"/>
      <c r="F33" s="87"/>
      <c r="G33" s="87"/>
      <c r="H33" s="89">
        <v>18285</v>
      </c>
      <c r="I33" s="89"/>
      <c r="J33" s="89">
        <v>1.5509999999999999</v>
      </c>
      <c r="K33" s="89">
        <v>3996.62</v>
      </c>
      <c r="L33" s="111"/>
      <c r="M33" s="111"/>
      <c r="N33" s="111">
        <v>4.7300000000000002E-2</v>
      </c>
    </row>
    <row r="34" spans="2:14" customFormat="1" ht="15.75">
      <c r="B34" s="60" t="s">
        <v>500</v>
      </c>
      <c r="C34" s="88" t="s">
        <v>501</v>
      </c>
      <c r="D34" s="88" t="s">
        <v>372</v>
      </c>
      <c r="E34" s="88"/>
      <c r="F34" s="88" t="s">
        <v>490</v>
      </c>
      <c r="G34" s="88" t="s">
        <v>164</v>
      </c>
      <c r="H34" s="90">
        <v>1407</v>
      </c>
      <c r="I34" s="90">
        <v>8011</v>
      </c>
      <c r="J34" s="90">
        <v>0</v>
      </c>
      <c r="K34" s="90">
        <v>363.96</v>
      </c>
      <c r="L34" s="112">
        <v>0</v>
      </c>
      <c r="M34" s="112">
        <v>1.5800000000000002E-2</v>
      </c>
      <c r="N34" s="112">
        <v>4.3E-3</v>
      </c>
    </row>
    <row r="35" spans="2:14" customFormat="1" ht="15.75">
      <c r="B35" s="60" t="s">
        <v>502</v>
      </c>
      <c r="C35" s="88" t="s">
        <v>503</v>
      </c>
      <c r="D35" s="88" t="s">
        <v>362</v>
      </c>
      <c r="E35" s="88"/>
      <c r="F35" s="88" t="s">
        <v>490</v>
      </c>
      <c r="G35" s="88" t="s">
        <v>164</v>
      </c>
      <c r="H35" s="90">
        <v>250</v>
      </c>
      <c r="I35" s="90">
        <v>8493</v>
      </c>
      <c r="J35" s="90">
        <v>0</v>
      </c>
      <c r="K35" s="90">
        <v>68.56</v>
      </c>
      <c r="L35" s="112">
        <v>0</v>
      </c>
      <c r="M35" s="112">
        <v>3.0000000000000001E-3</v>
      </c>
      <c r="N35" s="112">
        <v>8.0000000000000004E-4</v>
      </c>
    </row>
    <row r="36" spans="2:14" customFormat="1" ht="15.75">
      <c r="B36" s="60" t="s">
        <v>504</v>
      </c>
      <c r="C36" s="88" t="s">
        <v>505</v>
      </c>
      <c r="D36" s="88" t="s">
        <v>372</v>
      </c>
      <c r="E36" s="88"/>
      <c r="F36" s="88" t="s">
        <v>490</v>
      </c>
      <c r="G36" s="88" t="s">
        <v>164</v>
      </c>
      <c r="H36" s="90">
        <v>200</v>
      </c>
      <c r="I36" s="90">
        <v>11053</v>
      </c>
      <c r="J36" s="90">
        <v>0</v>
      </c>
      <c r="K36" s="90">
        <v>71.38</v>
      </c>
      <c r="L36" s="112">
        <v>0</v>
      </c>
      <c r="M36" s="112">
        <v>3.0999999999999999E-3</v>
      </c>
      <c r="N36" s="112">
        <v>8.0000000000000004E-4</v>
      </c>
    </row>
    <row r="37" spans="2:14" customFormat="1" ht="15.75">
      <c r="B37" s="60" t="s">
        <v>506</v>
      </c>
      <c r="C37" s="88" t="s">
        <v>507</v>
      </c>
      <c r="D37" s="88" t="s">
        <v>372</v>
      </c>
      <c r="E37" s="88"/>
      <c r="F37" s="88" t="s">
        <v>490</v>
      </c>
      <c r="G37" s="88" t="s">
        <v>164</v>
      </c>
      <c r="H37" s="90">
        <v>350</v>
      </c>
      <c r="I37" s="90">
        <v>17945</v>
      </c>
      <c r="J37" s="90">
        <v>0</v>
      </c>
      <c r="K37" s="90">
        <v>202.81</v>
      </c>
      <c r="L37" s="112">
        <v>0</v>
      </c>
      <c r="M37" s="112">
        <v>8.8000000000000005E-3</v>
      </c>
      <c r="N37" s="112">
        <v>2.3999999999999998E-3</v>
      </c>
    </row>
    <row r="38" spans="2:14" customFormat="1" ht="15.75">
      <c r="B38" s="60" t="s">
        <v>508</v>
      </c>
      <c r="C38" s="88" t="s">
        <v>509</v>
      </c>
      <c r="D38" s="88" t="s">
        <v>372</v>
      </c>
      <c r="E38" s="88"/>
      <c r="F38" s="88" t="s">
        <v>490</v>
      </c>
      <c r="G38" s="88" t="s">
        <v>164</v>
      </c>
      <c r="H38" s="90">
        <v>172</v>
      </c>
      <c r="I38" s="90">
        <v>6884</v>
      </c>
      <c r="J38" s="90">
        <v>0</v>
      </c>
      <c r="K38" s="90">
        <v>38.229999999999997</v>
      </c>
      <c r="L38" s="112">
        <v>0</v>
      </c>
      <c r="M38" s="112">
        <v>1.7000000000000001E-3</v>
      </c>
      <c r="N38" s="112">
        <v>5.0000000000000001E-4</v>
      </c>
    </row>
    <row r="39" spans="2:14" customFormat="1" ht="15.75">
      <c r="B39" s="60" t="s">
        <v>510</v>
      </c>
      <c r="C39" s="88" t="s">
        <v>511</v>
      </c>
      <c r="D39" s="88" t="s">
        <v>372</v>
      </c>
      <c r="E39" s="88"/>
      <c r="F39" s="88" t="s">
        <v>490</v>
      </c>
      <c r="G39" s="88" t="s">
        <v>164</v>
      </c>
      <c r="H39" s="90">
        <v>1250</v>
      </c>
      <c r="I39" s="90">
        <v>3753</v>
      </c>
      <c r="J39" s="90">
        <v>0</v>
      </c>
      <c r="K39" s="90">
        <v>151.47999999999999</v>
      </c>
      <c r="L39" s="112">
        <v>0</v>
      </c>
      <c r="M39" s="112">
        <v>6.6E-3</v>
      </c>
      <c r="N39" s="112">
        <v>1.8E-3</v>
      </c>
    </row>
    <row r="40" spans="2:14" customFormat="1" ht="15.75">
      <c r="B40" s="60" t="s">
        <v>512</v>
      </c>
      <c r="C40" s="88" t="s">
        <v>513</v>
      </c>
      <c r="D40" s="88" t="s">
        <v>372</v>
      </c>
      <c r="E40" s="88"/>
      <c r="F40" s="88" t="s">
        <v>490</v>
      </c>
      <c r="G40" s="88" t="s">
        <v>164</v>
      </c>
      <c r="H40" s="90">
        <v>257</v>
      </c>
      <c r="I40" s="90">
        <v>12730</v>
      </c>
      <c r="J40" s="90">
        <v>0</v>
      </c>
      <c r="K40" s="90">
        <v>105.64</v>
      </c>
      <c r="L40" s="112">
        <v>0</v>
      </c>
      <c r="M40" s="112">
        <v>4.5999999999999999E-3</v>
      </c>
      <c r="N40" s="112">
        <v>1.1999999999999999E-3</v>
      </c>
    </row>
    <row r="41" spans="2:14" customFormat="1" ht="15.75">
      <c r="B41" s="60" t="s">
        <v>514</v>
      </c>
      <c r="C41" s="88" t="s">
        <v>515</v>
      </c>
      <c r="D41" s="88" t="s">
        <v>372</v>
      </c>
      <c r="E41" s="88"/>
      <c r="F41" s="88" t="s">
        <v>490</v>
      </c>
      <c r="G41" s="88" t="s">
        <v>164</v>
      </c>
      <c r="H41" s="90">
        <v>1130</v>
      </c>
      <c r="I41" s="90">
        <v>3292</v>
      </c>
      <c r="J41" s="90">
        <v>0</v>
      </c>
      <c r="K41" s="90">
        <v>120.12</v>
      </c>
      <c r="L41" s="112">
        <v>0</v>
      </c>
      <c r="M41" s="112">
        <v>5.1999999999999998E-3</v>
      </c>
      <c r="N41" s="112">
        <v>1.4000000000000002E-3</v>
      </c>
    </row>
    <row r="42" spans="2:14" customFormat="1" ht="15.75">
      <c r="B42" s="60" t="s">
        <v>516</v>
      </c>
      <c r="C42" s="88" t="s">
        <v>517</v>
      </c>
      <c r="D42" s="88" t="s">
        <v>372</v>
      </c>
      <c r="E42" s="88"/>
      <c r="F42" s="88" t="s">
        <v>490</v>
      </c>
      <c r="G42" s="88" t="s">
        <v>164</v>
      </c>
      <c r="H42" s="90">
        <v>865</v>
      </c>
      <c r="I42" s="90">
        <v>8066</v>
      </c>
      <c r="J42" s="90">
        <v>0</v>
      </c>
      <c r="K42" s="90">
        <v>225.29</v>
      </c>
      <c r="L42" s="112">
        <v>0</v>
      </c>
      <c r="M42" s="112">
        <v>9.7999999999999997E-3</v>
      </c>
      <c r="N42" s="112">
        <v>2.7000000000000001E-3</v>
      </c>
    </row>
    <row r="43" spans="2:14" customFormat="1" ht="15.75">
      <c r="B43" s="60" t="s">
        <v>518</v>
      </c>
      <c r="C43" s="88" t="s">
        <v>519</v>
      </c>
      <c r="D43" s="88" t="s">
        <v>372</v>
      </c>
      <c r="E43" s="88"/>
      <c r="F43" s="88" t="s">
        <v>490</v>
      </c>
      <c r="G43" s="88" t="s">
        <v>164</v>
      </c>
      <c r="H43" s="90">
        <v>350</v>
      </c>
      <c r="I43" s="90">
        <v>4732</v>
      </c>
      <c r="J43" s="90">
        <v>0</v>
      </c>
      <c r="K43" s="90">
        <v>53.48</v>
      </c>
      <c r="L43" s="112">
        <v>0</v>
      </c>
      <c r="M43" s="112">
        <v>2.3E-3</v>
      </c>
      <c r="N43" s="112">
        <v>5.9999999999999995E-4</v>
      </c>
    </row>
    <row r="44" spans="2:14" customFormat="1" ht="15.75">
      <c r="B44" s="60" t="s">
        <v>520</v>
      </c>
      <c r="C44" s="88" t="s">
        <v>521</v>
      </c>
      <c r="D44" s="88" t="s">
        <v>362</v>
      </c>
      <c r="E44" s="88"/>
      <c r="F44" s="88" t="s">
        <v>490</v>
      </c>
      <c r="G44" s="88" t="s">
        <v>164</v>
      </c>
      <c r="H44" s="90">
        <v>250</v>
      </c>
      <c r="I44" s="90">
        <v>6753</v>
      </c>
      <c r="J44" s="90">
        <v>0</v>
      </c>
      <c r="K44" s="90">
        <v>54.51</v>
      </c>
      <c r="L44" s="112">
        <v>0</v>
      </c>
      <c r="M44" s="112">
        <v>2.3999999999999998E-3</v>
      </c>
      <c r="N44" s="112">
        <v>5.9999999999999995E-4</v>
      </c>
    </row>
    <row r="45" spans="2:14" customFormat="1" ht="15.75">
      <c r="B45" s="60" t="s">
        <v>522</v>
      </c>
      <c r="C45" s="88" t="s">
        <v>523</v>
      </c>
      <c r="D45" s="88" t="s">
        <v>362</v>
      </c>
      <c r="E45" s="88"/>
      <c r="F45" s="88" t="s">
        <v>490</v>
      </c>
      <c r="G45" s="88" t="s">
        <v>164</v>
      </c>
      <c r="H45" s="90">
        <v>202</v>
      </c>
      <c r="I45" s="90">
        <v>18254</v>
      </c>
      <c r="J45" s="90">
        <v>0</v>
      </c>
      <c r="K45" s="90">
        <v>119.06</v>
      </c>
      <c r="L45" s="112">
        <v>0</v>
      </c>
      <c r="M45" s="112">
        <v>5.1999999999999998E-3</v>
      </c>
      <c r="N45" s="112">
        <v>1.4000000000000002E-3</v>
      </c>
    </row>
    <row r="46" spans="2:14" customFormat="1" ht="15.75">
      <c r="B46" s="60" t="s">
        <v>524</v>
      </c>
      <c r="C46" s="88" t="s">
        <v>525</v>
      </c>
      <c r="D46" s="88" t="s">
        <v>362</v>
      </c>
      <c r="E46" s="88"/>
      <c r="F46" s="88" t="s">
        <v>490</v>
      </c>
      <c r="G46" s="88" t="s">
        <v>164</v>
      </c>
      <c r="H46" s="90">
        <v>66</v>
      </c>
      <c r="I46" s="90">
        <v>35796</v>
      </c>
      <c r="J46" s="90">
        <v>6.2E-2</v>
      </c>
      <c r="K46" s="90">
        <v>76.349999999999994</v>
      </c>
      <c r="L46" s="112">
        <v>0</v>
      </c>
      <c r="M46" s="112">
        <v>3.3E-3</v>
      </c>
      <c r="N46" s="112">
        <v>8.9999999999999998E-4</v>
      </c>
    </row>
    <row r="47" spans="2:14" customFormat="1" ht="15.75">
      <c r="B47" s="60" t="s">
        <v>526</v>
      </c>
      <c r="C47" s="88" t="s">
        <v>527</v>
      </c>
      <c r="D47" s="88" t="s">
        <v>362</v>
      </c>
      <c r="E47" s="88"/>
      <c r="F47" s="88" t="s">
        <v>490</v>
      </c>
      <c r="G47" s="88" t="s">
        <v>164</v>
      </c>
      <c r="H47" s="90">
        <v>150</v>
      </c>
      <c r="I47" s="90">
        <v>25627</v>
      </c>
      <c r="J47" s="90">
        <v>0</v>
      </c>
      <c r="K47" s="90">
        <v>124.12</v>
      </c>
      <c r="L47" s="112">
        <v>0</v>
      </c>
      <c r="M47" s="112">
        <v>5.4000000000000003E-3</v>
      </c>
      <c r="N47" s="112">
        <v>1.5E-3</v>
      </c>
    </row>
    <row r="48" spans="2:14" customFormat="1" ht="15.75">
      <c r="B48" s="60" t="s">
        <v>528</v>
      </c>
      <c r="C48" s="88" t="s">
        <v>529</v>
      </c>
      <c r="D48" s="88" t="s">
        <v>362</v>
      </c>
      <c r="E48" s="88"/>
      <c r="F48" s="88" t="s">
        <v>490</v>
      </c>
      <c r="G48" s="88" t="s">
        <v>164</v>
      </c>
      <c r="H48" s="90">
        <v>151</v>
      </c>
      <c r="I48" s="90">
        <v>44587</v>
      </c>
      <c r="J48" s="90">
        <v>0</v>
      </c>
      <c r="K48" s="90">
        <v>217.4</v>
      </c>
      <c r="L48" s="112">
        <v>0</v>
      </c>
      <c r="M48" s="112">
        <v>9.3999999999999986E-3</v>
      </c>
      <c r="N48" s="112">
        <v>2.5999999999999999E-3</v>
      </c>
    </row>
    <row r="49" spans="2:14" customFormat="1" ht="15.75">
      <c r="B49" s="60" t="s">
        <v>530</v>
      </c>
      <c r="C49" s="88" t="s">
        <v>531</v>
      </c>
      <c r="D49" s="88" t="s">
        <v>372</v>
      </c>
      <c r="E49" s="88"/>
      <c r="F49" s="88" t="s">
        <v>490</v>
      </c>
      <c r="G49" s="88" t="s">
        <v>164</v>
      </c>
      <c r="H49" s="90">
        <v>100</v>
      </c>
      <c r="I49" s="90">
        <v>33829</v>
      </c>
      <c r="J49" s="90">
        <v>0.16600000000000001</v>
      </c>
      <c r="K49" s="90">
        <v>109.4</v>
      </c>
      <c r="L49" s="112">
        <v>0</v>
      </c>
      <c r="M49" s="112">
        <v>4.6999999999999993E-3</v>
      </c>
      <c r="N49" s="112">
        <v>1.2999999999999999E-3</v>
      </c>
    </row>
    <row r="50" spans="2:14">
      <c r="B50" s="60" t="s">
        <v>532</v>
      </c>
      <c r="C50" s="88" t="s">
        <v>533</v>
      </c>
      <c r="D50" s="88" t="s">
        <v>372</v>
      </c>
      <c r="E50" s="88"/>
      <c r="F50" s="88" t="s">
        <v>490</v>
      </c>
      <c r="G50" s="88" t="s">
        <v>164</v>
      </c>
      <c r="H50" s="90">
        <v>410</v>
      </c>
      <c r="I50" s="90">
        <v>42914</v>
      </c>
      <c r="J50" s="90">
        <v>1.323</v>
      </c>
      <c r="K50" s="90">
        <v>569.46</v>
      </c>
      <c r="L50" s="112">
        <v>0</v>
      </c>
      <c r="M50" s="112">
        <v>2.4700000000000003E-2</v>
      </c>
      <c r="N50" s="112">
        <v>6.7000000000000002E-3</v>
      </c>
    </row>
    <row r="51" spans="2:14">
      <c r="B51" s="60" t="s">
        <v>534</v>
      </c>
      <c r="C51" s="88" t="s">
        <v>535</v>
      </c>
      <c r="D51" s="88" t="s">
        <v>372</v>
      </c>
      <c r="E51" s="88"/>
      <c r="F51" s="88" t="s">
        <v>490</v>
      </c>
      <c r="G51" s="88" t="s">
        <v>164</v>
      </c>
      <c r="H51" s="90">
        <v>601</v>
      </c>
      <c r="I51" s="90">
        <v>6775</v>
      </c>
      <c r="J51" s="90">
        <v>0</v>
      </c>
      <c r="K51" s="90">
        <v>131.47999999999999</v>
      </c>
      <c r="L51" s="112">
        <v>0</v>
      </c>
      <c r="M51" s="112">
        <v>5.6999999999999993E-3</v>
      </c>
      <c r="N51" s="112">
        <v>1.6000000000000001E-3</v>
      </c>
    </row>
    <row r="52" spans="2:14">
      <c r="B52" s="60" t="s">
        <v>536</v>
      </c>
      <c r="C52" s="88" t="s">
        <v>537</v>
      </c>
      <c r="D52" s="88" t="s">
        <v>372</v>
      </c>
      <c r="E52" s="88"/>
      <c r="F52" s="88" t="s">
        <v>490</v>
      </c>
      <c r="G52" s="88" t="s">
        <v>164</v>
      </c>
      <c r="H52" s="90">
        <v>577</v>
      </c>
      <c r="I52" s="90">
        <v>14932</v>
      </c>
      <c r="J52" s="90">
        <v>0</v>
      </c>
      <c r="K52" s="90">
        <v>278.2</v>
      </c>
      <c r="L52" s="112">
        <v>0</v>
      </c>
      <c r="M52" s="112">
        <v>1.21E-2</v>
      </c>
      <c r="N52" s="112">
        <v>3.3E-3</v>
      </c>
    </row>
    <row r="53" spans="2:14">
      <c r="B53" s="60" t="s">
        <v>538</v>
      </c>
      <c r="C53" s="88" t="s">
        <v>539</v>
      </c>
      <c r="D53" s="88" t="s">
        <v>372</v>
      </c>
      <c r="E53" s="88"/>
      <c r="F53" s="88" t="s">
        <v>490</v>
      </c>
      <c r="G53" s="88" t="s">
        <v>164</v>
      </c>
      <c r="H53" s="90">
        <v>7561</v>
      </c>
      <c r="I53" s="90">
        <v>2363</v>
      </c>
      <c r="J53" s="90">
        <v>0</v>
      </c>
      <c r="K53" s="90">
        <v>576.91</v>
      </c>
      <c r="L53" s="112">
        <v>0</v>
      </c>
      <c r="M53" s="112">
        <v>2.5000000000000001E-2</v>
      </c>
      <c r="N53" s="112">
        <v>6.8000000000000005E-3</v>
      </c>
    </row>
    <row r="54" spans="2:14">
      <c r="B54" s="60" t="s">
        <v>540</v>
      </c>
      <c r="C54" s="88" t="s">
        <v>541</v>
      </c>
      <c r="D54" s="88" t="s">
        <v>372</v>
      </c>
      <c r="E54" s="88"/>
      <c r="F54" s="88" t="s">
        <v>490</v>
      </c>
      <c r="G54" s="88" t="s">
        <v>164</v>
      </c>
      <c r="H54" s="90">
        <v>1000</v>
      </c>
      <c r="I54" s="90">
        <v>5209</v>
      </c>
      <c r="J54" s="90">
        <v>0</v>
      </c>
      <c r="K54" s="90">
        <v>168.2</v>
      </c>
      <c r="L54" s="112">
        <v>0</v>
      </c>
      <c r="M54" s="112">
        <v>7.3000000000000001E-3</v>
      </c>
      <c r="N54" s="112">
        <v>2E-3</v>
      </c>
    </row>
    <row r="55" spans="2:14">
      <c r="B55" s="60" t="s">
        <v>542</v>
      </c>
      <c r="C55" s="88" t="s">
        <v>543</v>
      </c>
      <c r="D55" s="88" t="s">
        <v>372</v>
      </c>
      <c r="E55" s="88"/>
      <c r="F55" s="88" t="s">
        <v>490</v>
      </c>
      <c r="G55" s="88" t="s">
        <v>164</v>
      </c>
      <c r="H55" s="90">
        <v>73</v>
      </c>
      <c r="I55" s="90">
        <v>5038</v>
      </c>
      <c r="J55" s="90">
        <v>0</v>
      </c>
      <c r="K55" s="90">
        <v>11.88</v>
      </c>
      <c r="L55" s="112">
        <v>0</v>
      </c>
      <c r="M55" s="112">
        <v>5.0000000000000001E-4</v>
      </c>
      <c r="N55" s="112">
        <v>1E-4</v>
      </c>
    </row>
    <row r="56" spans="2:14">
      <c r="B56" s="60" t="s">
        <v>544</v>
      </c>
      <c r="C56" s="88" t="s">
        <v>545</v>
      </c>
      <c r="D56" s="88" t="s">
        <v>372</v>
      </c>
      <c r="E56" s="88"/>
      <c r="F56" s="88" t="s">
        <v>490</v>
      </c>
      <c r="G56" s="88" t="s">
        <v>164</v>
      </c>
      <c r="H56" s="90">
        <v>607</v>
      </c>
      <c r="I56" s="90">
        <v>3165</v>
      </c>
      <c r="J56" s="90">
        <v>0</v>
      </c>
      <c r="K56" s="90">
        <v>62.03</v>
      </c>
      <c r="L56" s="112">
        <v>0</v>
      </c>
      <c r="M56" s="112">
        <v>2.7000000000000001E-3</v>
      </c>
      <c r="N56" s="112">
        <v>7.000000000000001E-4</v>
      </c>
    </row>
    <row r="57" spans="2:14">
      <c r="B57" s="60" t="s">
        <v>546</v>
      </c>
      <c r="C57" s="88" t="s">
        <v>547</v>
      </c>
      <c r="D57" s="88" t="s">
        <v>372</v>
      </c>
      <c r="E57" s="88"/>
      <c r="F57" s="88" t="s">
        <v>490</v>
      </c>
      <c r="G57" s="88" t="s">
        <v>164</v>
      </c>
      <c r="H57" s="90">
        <v>306</v>
      </c>
      <c r="I57" s="90">
        <v>9784</v>
      </c>
      <c r="J57" s="90">
        <v>0</v>
      </c>
      <c r="K57" s="90">
        <v>96.67</v>
      </c>
      <c r="L57" s="112">
        <v>0</v>
      </c>
      <c r="M57" s="112">
        <v>4.1999999999999997E-3</v>
      </c>
      <c r="N57" s="112">
        <v>1.1000000000000001E-3</v>
      </c>
    </row>
    <row r="58" spans="2:14">
      <c r="B58" s="57" t="s">
        <v>264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/>
      <c r="N58" s="111"/>
    </row>
    <row r="59" spans="2:14">
      <c r="B59" s="60" t="s">
        <v>268</v>
      </c>
      <c r="C59" s="88"/>
      <c r="D59" s="88"/>
      <c r="E59" s="88"/>
      <c r="F59" s="88"/>
      <c r="G59" s="88"/>
      <c r="H59" s="90"/>
      <c r="I59" s="90"/>
      <c r="J59" s="90"/>
      <c r="K59" s="90"/>
      <c r="L59" s="112"/>
      <c r="M59" s="112">
        <v>0</v>
      </c>
      <c r="N59" s="112"/>
    </row>
    <row r="60" spans="2:14">
      <c r="B60" s="57" t="s">
        <v>72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/>
      <c r="N60" s="111"/>
    </row>
    <row r="61" spans="2:14">
      <c r="B61" s="60" t="s">
        <v>268</v>
      </c>
      <c r="C61" s="88"/>
      <c r="D61" s="88"/>
      <c r="E61" s="88"/>
      <c r="F61" s="88"/>
      <c r="G61" s="88"/>
      <c r="H61" s="90"/>
      <c r="I61" s="90"/>
      <c r="J61" s="90"/>
      <c r="K61" s="90"/>
      <c r="L61" s="112"/>
      <c r="M61" s="112">
        <v>0</v>
      </c>
      <c r="N61" s="112"/>
    </row>
    <row r="62" spans="2:14">
      <c r="B62" s="57" t="s">
        <v>82</v>
      </c>
      <c r="C62" s="87"/>
      <c r="D62" s="87"/>
      <c r="E62" s="87"/>
      <c r="F62" s="87"/>
      <c r="G62" s="87"/>
      <c r="H62" s="89"/>
      <c r="I62" s="89"/>
      <c r="J62" s="89"/>
      <c r="K62" s="89"/>
      <c r="L62" s="111"/>
      <c r="M62" s="111"/>
      <c r="N62" s="111"/>
    </row>
    <row r="63" spans="2:14">
      <c r="B63" s="118" t="s">
        <v>268</v>
      </c>
      <c r="C63" s="88"/>
      <c r="D63" s="88"/>
      <c r="E63" s="88"/>
      <c r="F63" s="88"/>
      <c r="G63" s="88"/>
      <c r="H63" s="90"/>
      <c r="I63" s="90"/>
      <c r="J63" s="90"/>
      <c r="K63" s="90"/>
      <c r="L63" s="112"/>
      <c r="M63" s="112">
        <v>0</v>
      </c>
      <c r="N63" s="112"/>
    </row>
    <row r="64" spans="2:14">
      <c r="B64" s="115" t="s">
        <v>249</v>
      </c>
      <c r="D64" s="1"/>
      <c r="E64" s="1"/>
      <c r="F64" s="1"/>
      <c r="G64" s="1"/>
    </row>
    <row r="65" spans="2:14">
      <c r="B65" s="115" t="s">
        <v>133</v>
      </c>
      <c r="D65" s="1"/>
      <c r="E65" s="1"/>
      <c r="F65" s="1"/>
      <c r="G65" s="1"/>
    </row>
    <row r="66" spans="2:14">
      <c r="B66" s="115" t="s">
        <v>245</v>
      </c>
      <c r="D66" s="1"/>
      <c r="E66" s="1"/>
      <c r="F66" s="1"/>
      <c r="G66" s="1"/>
    </row>
    <row r="67" spans="2:14">
      <c r="B67" s="115" t="s">
        <v>246</v>
      </c>
      <c r="D67" s="1"/>
      <c r="E67" s="1"/>
      <c r="F67" s="1"/>
      <c r="G67" s="1"/>
    </row>
    <row r="68" spans="2:14">
      <c r="B68" s="115" t="s">
        <v>247</v>
      </c>
      <c r="D68" s="1"/>
      <c r="E68" s="1"/>
      <c r="F68" s="1"/>
      <c r="G68" s="1"/>
    </row>
    <row r="69" spans="2:14">
      <c r="B69" s="135" t="s">
        <v>256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9:N69"/>
  </mergeCells>
  <phoneticPr fontId="4" type="noConversion"/>
  <dataValidations count="1">
    <dataValidation allowBlank="1" showInputMessage="1" showErrorMessage="1" sqref="J5:J7 J10:J11 K5:XFD11 A5:I11 A50:A1048576 O50:XFD1048576 B70:N1048576 B50:N68" xr:uid="{00000000-0002-0000-06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R20" sqref="R20"/>
    </sheetView>
  </sheetViews>
  <sheetFormatPr defaultColWidth="9.140625" defaultRowHeight="18"/>
  <cols>
    <col min="1" max="1" width="6.28515625" style="1" customWidth="1"/>
    <col min="2" max="2" width="57.85546875" style="2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1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>
        <v>772.75</v>
      </c>
      <c r="K11" s="83"/>
      <c r="L11" s="83">
        <v>1294.93</v>
      </c>
      <c r="M11" s="110"/>
      <c r="N11" s="110"/>
      <c r="O11" s="110">
        <v>1.5300000000000001E-2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268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548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268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268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268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231</v>
      </c>
      <c r="C21" s="87"/>
      <c r="D21" s="87"/>
      <c r="E21" s="87"/>
      <c r="F21" s="87"/>
      <c r="G21" s="87"/>
      <c r="H21" s="87"/>
      <c r="I21" s="87"/>
      <c r="J21" s="89">
        <v>772.75</v>
      </c>
      <c r="K21" s="89"/>
      <c r="L21" s="89">
        <v>1294.93</v>
      </c>
      <c r="M21" s="111"/>
      <c r="N21" s="111"/>
      <c r="O21" s="111">
        <v>1.5300000000000001E-2</v>
      </c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268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548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268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>
        <v>772.75</v>
      </c>
      <c r="K26" s="89"/>
      <c r="L26" s="89">
        <v>1294.93</v>
      </c>
      <c r="M26" s="111"/>
      <c r="N26" s="111"/>
      <c r="O26" s="111">
        <v>1.5300000000000001E-2</v>
      </c>
    </row>
    <row r="27" spans="2:15">
      <c r="B27" s="65" t="s">
        <v>549</v>
      </c>
      <c r="C27" s="88" t="s">
        <v>550</v>
      </c>
      <c r="D27" s="88" t="s">
        <v>26</v>
      </c>
      <c r="E27" s="88">
        <v>7634</v>
      </c>
      <c r="F27" s="88" t="s">
        <v>490</v>
      </c>
      <c r="G27" s="88">
        <v>0</v>
      </c>
      <c r="H27" s="88" t="s">
        <v>281</v>
      </c>
      <c r="I27" s="88" t="s">
        <v>164</v>
      </c>
      <c r="J27" s="90">
        <v>85.92</v>
      </c>
      <c r="K27" s="90">
        <f>608634.21/3.229</f>
        <v>188489.99999999997</v>
      </c>
      <c r="L27" s="90">
        <v>522.94000000000005</v>
      </c>
      <c r="M27" s="112">
        <v>0</v>
      </c>
      <c r="N27" s="112">
        <v>0.40380000000000005</v>
      </c>
      <c r="O27" s="112">
        <v>6.1999999999999998E-3</v>
      </c>
    </row>
    <row r="28" spans="2:15">
      <c r="B28" s="65" t="s">
        <v>551</v>
      </c>
      <c r="C28" s="88" t="s">
        <v>552</v>
      </c>
      <c r="D28" s="88" t="s">
        <v>26</v>
      </c>
      <c r="E28" s="88">
        <v>6467</v>
      </c>
      <c r="F28" s="88" t="s">
        <v>490</v>
      </c>
      <c r="G28" s="88">
        <v>0</v>
      </c>
      <c r="H28" s="88" t="s">
        <v>281</v>
      </c>
      <c r="I28" s="88" t="s">
        <v>164</v>
      </c>
      <c r="J28" s="90">
        <v>43.05</v>
      </c>
      <c r="K28" s="90">
        <f>350979.384/3.229</f>
        <v>108696</v>
      </c>
      <c r="L28" s="90">
        <v>151.1</v>
      </c>
      <c r="M28" s="112">
        <v>0</v>
      </c>
      <c r="N28" s="112">
        <v>0.1167</v>
      </c>
      <c r="O28" s="112">
        <v>1.8E-3</v>
      </c>
    </row>
    <row r="29" spans="2:15">
      <c r="B29" s="65" t="s">
        <v>553</v>
      </c>
      <c r="C29" s="88" t="s">
        <v>554</v>
      </c>
      <c r="D29" s="88" t="s">
        <v>26</v>
      </c>
      <c r="E29" s="88">
        <v>5617</v>
      </c>
      <c r="F29" s="88" t="s">
        <v>490</v>
      </c>
      <c r="G29" s="88">
        <v>0</v>
      </c>
      <c r="H29" s="88" t="s">
        <v>281</v>
      </c>
      <c r="I29" s="88" t="s">
        <v>164</v>
      </c>
      <c r="J29" s="90">
        <v>577.34</v>
      </c>
      <c r="K29" s="90">
        <f>78504.8042/3.229</f>
        <v>24312.420006193868</v>
      </c>
      <c r="L29" s="90">
        <v>453.24</v>
      </c>
      <c r="M29" s="112">
        <v>0</v>
      </c>
      <c r="N29" s="112">
        <v>0.35</v>
      </c>
      <c r="O29" s="112">
        <v>5.4000000000000003E-3</v>
      </c>
    </row>
    <row r="30" spans="2:15">
      <c r="B30" s="65" t="s">
        <v>555</v>
      </c>
      <c r="C30" s="88" t="s">
        <v>556</v>
      </c>
      <c r="D30" s="88" t="s">
        <v>26</v>
      </c>
      <c r="E30" s="88">
        <v>6731</v>
      </c>
      <c r="F30" s="88" t="s">
        <v>490</v>
      </c>
      <c r="G30" s="88">
        <v>0</v>
      </c>
      <c r="H30" s="88" t="s">
        <v>281</v>
      </c>
      <c r="I30" s="88" t="s">
        <v>164</v>
      </c>
      <c r="J30" s="90">
        <v>66.44</v>
      </c>
      <c r="K30" s="90">
        <f>252342.7658/3.229</f>
        <v>78148.889996903061</v>
      </c>
      <c r="L30" s="90">
        <v>167.66</v>
      </c>
      <c r="M30" s="112">
        <v>0</v>
      </c>
      <c r="N30" s="112">
        <v>0.1295</v>
      </c>
      <c r="O30" s="112">
        <v>2E-3</v>
      </c>
    </row>
    <row r="31" spans="2:15">
      <c r="B31" s="59" t="s">
        <v>72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20" t="s">
        <v>268</v>
      </c>
      <c r="C32" s="88"/>
      <c r="D32" s="88"/>
      <c r="E32" s="88"/>
      <c r="F32" s="88"/>
      <c r="G32" s="88"/>
      <c r="H32" s="88"/>
      <c r="I32" s="88"/>
      <c r="J32" s="90"/>
      <c r="K32" s="90"/>
      <c r="L32" s="90"/>
      <c r="M32" s="112"/>
      <c r="N32" s="112"/>
      <c r="O32" s="112"/>
    </row>
    <row r="33" spans="2:15">
      <c r="B33" s="115" t="s">
        <v>249</v>
      </c>
      <c r="D33" s="1"/>
      <c r="E33" s="1"/>
    </row>
    <row r="34" spans="2:15">
      <c r="B34" s="115" t="s">
        <v>133</v>
      </c>
      <c r="D34" s="1"/>
      <c r="E34" s="1"/>
    </row>
    <row r="35" spans="2:15">
      <c r="B35" s="115" t="s">
        <v>245</v>
      </c>
      <c r="C35" s="1"/>
      <c r="D35" s="1"/>
      <c r="E35" s="1"/>
    </row>
    <row r="36" spans="2:15">
      <c r="B36" s="115" t="s">
        <v>246</v>
      </c>
      <c r="C36" s="1"/>
      <c r="D36" s="1"/>
      <c r="E36" s="1"/>
    </row>
    <row r="37" spans="2:15"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O3" sqref="O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51</v>
      </c>
      <c r="C11" s="116"/>
      <c r="D11" s="116"/>
      <c r="E11" s="116"/>
      <c r="F11" s="116"/>
      <c r="G11" s="83">
        <v>2306</v>
      </c>
      <c r="H11" s="83"/>
      <c r="I11" s="83">
        <v>60.680000000000007</v>
      </c>
      <c r="J11" s="110"/>
      <c r="K11" s="110"/>
      <c r="L11" s="110">
        <v>7.000000000000001E-4</v>
      </c>
      <c r="BC11" s="1"/>
      <c r="BD11" s="3"/>
      <c r="BE11" s="1"/>
      <c r="BG11" s="1"/>
    </row>
    <row r="12" spans="1:60" customFormat="1" ht="18" customHeight="1">
      <c r="B12" s="59" t="s">
        <v>557</v>
      </c>
      <c r="C12" s="87"/>
      <c r="D12" s="87"/>
      <c r="E12" s="87"/>
      <c r="F12" s="87"/>
      <c r="G12" s="89">
        <v>500</v>
      </c>
      <c r="H12" s="89"/>
      <c r="I12" s="89">
        <v>9.3000000000000007</v>
      </c>
      <c r="J12" s="111"/>
      <c r="K12" s="111"/>
      <c r="L12" s="111">
        <v>1E-4</v>
      </c>
    </row>
    <row r="13" spans="1:60" customFormat="1" ht="15.75">
      <c r="B13" s="66" t="s">
        <v>558</v>
      </c>
      <c r="C13" s="88">
        <v>1179613</v>
      </c>
      <c r="D13" s="88" t="s">
        <v>142</v>
      </c>
      <c r="E13" s="88"/>
      <c r="F13" s="88" t="s">
        <v>165</v>
      </c>
      <c r="G13" s="90">
        <v>500</v>
      </c>
      <c r="H13" s="90">
        <v>1860</v>
      </c>
      <c r="I13" s="90">
        <v>9.3000000000000007</v>
      </c>
      <c r="J13" s="112">
        <v>2.9999999999999997E-4</v>
      </c>
      <c r="K13" s="112">
        <v>0.15329999999999999</v>
      </c>
      <c r="L13" s="112">
        <v>1E-4</v>
      </c>
    </row>
    <row r="14" spans="1:60" customFormat="1" ht="15.75">
      <c r="B14" s="59" t="s">
        <v>233</v>
      </c>
      <c r="C14" s="87"/>
      <c r="D14" s="87"/>
      <c r="E14" s="87"/>
      <c r="F14" s="87"/>
      <c r="G14" s="89">
        <v>1806</v>
      </c>
      <c r="H14" s="89"/>
      <c r="I14" s="89">
        <v>51.38</v>
      </c>
      <c r="J14" s="111"/>
      <c r="K14" s="111"/>
      <c r="L14" s="111">
        <v>5.9999999999999995E-4</v>
      </c>
    </row>
    <row r="15" spans="1:60" customFormat="1" ht="15.75">
      <c r="B15" s="121" t="s">
        <v>559</v>
      </c>
      <c r="C15" s="88" t="s">
        <v>560</v>
      </c>
      <c r="D15" s="88" t="s">
        <v>362</v>
      </c>
      <c r="E15" s="88"/>
      <c r="F15" s="88" t="s">
        <v>164</v>
      </c>
      <c r="G15" s="90">
        <v>1806</v>
      </c>
      <c r="H15" s="90">
        <v>881</v>
      </c>
      <c r="I15" s="90">
        <v>51.38</v>
      </c>
      <c r="J15" s="112">
        <v>0</v>
      </c>
      <c r="K15" s="112">
        <v>0.84670000000000001</v>
      </c>
      <c r="L15" s="112">
        <v>5.9999999999999995E-4</v>
      </c>
    </row>
    <row r="16" spans="1:60" customFormat="1">
      <c r="A16" s="1"/>
      <c r="B16" s="115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232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268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561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220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268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268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231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219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268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224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268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220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268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221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268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268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7" t="s">
        <v>562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268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563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268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232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268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268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268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268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268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231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268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564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268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81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81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81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85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86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P5" sqref="P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1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>
        <v>46</v>
      </c>
      <c r="I11" s="83"/>
      <c r="J11" s="83">
        <v>63.73</v>
      </c>
      <c r="K11" s="110"/>
      <c r="L11" s="110"/>
      <c r="M11" s="110">
        <v>8.0000000000000004E-4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232</v>
      </c>
      <c r="C12" s="87"/>
      <c r="D12" s="87"/>
      <c r="E12" s="87"/>
      <c r="F12" s="87"/>
      <c r="G12" s="87"/>
      <c r="H12" s="89">
        <v>46</v>
      </c>
      <c r="I12" s="89"/>
      <c r="J12" s="89">
        <v>63.73</v>
      </c>
      <c r="K12" s="111"/>
      <c r="L12" s="111"/>
      <c r="M12" s="111">
        <v>8.0000000000000004E-4</v>
      </c>
    </row>
    <row r="13" spans="2:98" customFormat="1" ht="15.75">
      <c r="B13" s="60" t="s">
        <v>565</v>
      </c>
      <c r="C13" s="88">
        <v>10056125</v>
      </c>
      <c r="D13" s="88"/>
      <c r="E13" s="88">
        <v>825</v>
      </c>
      <c r="F13" s="88" t="s">
        <v>157</v>
      </c>
      <c r="G13" s="88" t="s">
        <v>165</v>
      </c>
      <c r="H13" s="90">
        <v>46</v>
      </c>
      <c r="I13" s="90">
        <v>138543.8389</v>
      </c>
      <c r="J13" s="90">
        <v>63.73</v>
      </c>
      <c r="K13" s="112">
        <v>0</v>
      </c>
      <c r="L13" s="112">
        <v>1</v>
      </c>
      <c r="M13" s="112">
        <v>8.0000000000000004E-4</v>
      </c>
    </row>
    <row r="14" spans="2:98" customFormat="1" ht="15.75">
      <c r="B14" s="59" t="s">
        <v>231</v>
      </c>
      <c r="C14" s="87"/>
      <c r="D14" s="87"/>
      <c r="E14" s="87"/>
      <c r="F14" s="87"/>
      <c r="G14" s="87"/>
      <c r="H14" s="89"/>
      <c r="I14" s="89"/>
      <c r="J14" s="89"/>
      <c r="K14" s="111"/>
      <c r="L14" s="111"/>
      <c r="M14" s="111"/>
    </row>
    <row r="15" spans="2:98" customFormat="1" ht="15.75">
      <c r="B15" s="59" t="s">
        <v>79</v>
      </c>
      <c r="C15" s="87"/>
      <c r="D15" s="87"/>
      <c r="E15" s="87"/>
      <c r="F15" s="87"/>
      <c r="G15" s="87"/>
      <c r="H15" s="89"/>
      <c r="I15" s="89"/>
      <c r="J15" s="89"/>
      <c r="K15" s="111"/>
      <c r="L15" s="111"/>
      <c r="M15" s="111"/>
    </row>
    <row r="16" spans="2:98" customFormat="1" ht="15.75">
      <c r="B16" s="60" t="s">
        <v>268</v>
      </c>
      <c r="C16" s="88"/>
      <c r="D16" s="88"/>
      <c r="E16" s="88"/>
      <c r="F16" s="88"/>
      <c r="G16" s="88"/>
      <c r="H16" s="90"/>
      <c r="I16" s="90"/>
      <c r="J16" s="90"/>
      <c r="K16" s="112"/>
      <c r="L16" s="112"/>
      <c r="M16" s="112"/>
    </row>
    <row r="17" spans="1:13" customFormat="1" ht="15.75">
      <c r="B17" s="59" t="s">
        <v>78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118" t="s">
        <v>268</v>
      </c>
      <c r="C18" s="88"/>
      <c r="D18" s="88"/>
      <c r="E18" s="88"/>
      <c r="F18" s="88"/>
      <c r="G18" s="88"/>
      <c r="H18" s="90"/>
      <c r="I18" s="90"/>
      <c r="J18" s="90"/>
      <c r="K18" s="112"/>
      <c r="L18" s="112"/>
      <c r="M18" s="112"/>
    </row>
    <row r="19" spans="1:13" customFormat="1">
      <c r="A19" s="1"/>
      <c r="B19" s="115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5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5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M17" sqref="M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>
        <v>67340.759999999995</v>
      </c>
      <c r="G11" s="83"/>
      <c r="H11" s="83">
        <v>1438.16</v>
      </c>
      <c r="I11" s="110"/>
      <c r="J11" s="110"/>
      <c r="K11" s="110">
        <v>1.7000000000000001E-2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232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222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268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227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268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2:11" customFormat="1" ht="15.75">
      <c r="B17" s="57" t="s">
        <v>228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2:11" customFormat="1" ht="15.75">
      <c r="B18" s="60" t="s">
        <v>268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2:11" customFormat="1" ht="15.75">
      <c r="B19" s="57" t="s">
        <v>229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2:11" customFormat="1" ht="15.75">
      <c r="B20" s="60" t="s">
        <v>268</v>
      </c>
      <c r="C20" s="88"/>
      <c r="D20" s="88"/>
      <c r="E20" s="95"/>
      <c r="F20" s="90"/>
      <c r="G20" s="90"/>
      <c r="H20" s="90"/>
      <c r="I20" s="112"/>
      <c r="J20" s="112"/>
      <c r="K20" s="112"/>
    </row>
    <row r="21" spans="2:11" customFormat="1" ht="15.75">
      <c r="B21" s="57" t="s">
        <v>231</v>
      </c>
      <c r="C21" s="87"/>
      <c r="D21" s="87"/>
      <c r="E21" s="94"/>
      <c r="F21" s="89">
        <v>67340.759999999995</v>
      </c>
      <c r="G21" s="89"/>
      <c r="H21" s="89">
        <v>1438.16</v>
      </c>
      <c r="I21" s="111"/>
      <c r="J21" s="111"/>
      <c r="K21" s="111">
        <v>1.7000000000000001E-2</v>
      </c>
    </row>
    <row r="22" spans="2:11" customFormat="1" ht="16.5" customHeight="1">
      <c r="B22" s="57" t="s">
        <v>222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2:11" customFormat="1" ht="16.5" customHeight="1">
      <c r="B23" s="60" t="s">
        <v>268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2:11" customFormat="1" ht="16.5" customHeight="1">
      <c r="B24" s="57" t="s">
        <v>227</v>
      </c>
      <c r="C24" s="87"/>
      <c r="D24" s="87"/>
      <c r="E24" s="94"/>
      <c r="F24" s="89">
        <v>773.43</v>
      </c>
      <c r="G24" s="89"/>
      <c r="H24" s="89">
        <v>1188.1099999999999</v>
      </c>
      <c r="I24" s="111"/>
      <c r="J24" s="111"/>
      <c r="K24" s="111">
        <v>1.41E-2</v>
      </c>
    </row>
    <row r="25" spans="2:11" customFormat="1" ht="15.75">
      <c r="B25" s="60" t="s">
        <v>566</v>
      </c>
      <c r="C25" s="88">
        <v>77555670</v>
      </c>
      <c r="D25" s="88" t="s">
        <v>165</v>
      </c>
      <c r="E25" s="95">
        <v>44188</v>
      </c>
      <c r="F25" s="90">
        <v>187.04</v>
      </c>
      <c r="G25" s="90">
        <v>144327.4166</v>
      </c>
      <c r="H25" s="90">
        <v>269.95</v>
      </c>
      <c r="I25" s="112">
        <v>0</v>
      </c>
      <c r="J25" s="112">
        <v>0.18770000000000001</v>
      </c>
      <c r="K25" s="112">
        <v>3.2000000000000002E-3</v>
      </c>
    </row>
    <row r="26" spans="2:11" customFormat="1" ht="15.75">
      <c r="B26" s="60" t="s">
        <v>567</v>
      </c>
      <c r="C26" s="88">
        <v>7667876</v>
      </c>
      <c r="D26" s="88" t="s">
        <v>165</v>
      </c>
      <c r="E26" s="95">
        <v>44433</v>
      </c>
      <c r="F26" s="90">
        <v>50.32</v>
      </c>
      <c r="G26" s="90">
        <v>199270.89</v>
      </c>
      <c r="H26" s="90">
        <v>100.27</v>
      </c>
      <c r="I26" s="112">
        <v>0</v>
      </c>
      <c r="J26" s="112">
        <v>6.9699999999999998E-2</v>
      </c>
      <c r="K26" s="112">
        <v>1.1999999999999999E-3</v>
      </c>
    </row>
    <row r="27" spans="2:11" customFormat="1" ht="15.75">
      <c r="B27" s="60" t="s">
        <v>568</v>
      </c>
      <c r="C27" s="88">
        <v>7640972</v>
      </c>
      <c r="D27" s="88" t="s">
        <v>165</v>
      </c>
      <c r="E27" s="95">
        <v>44125</v>
      </c>
      <c r="F27" s="90">
        <v>207.63</v>
      </c>
      <c r="G27" s="90">
        <v>130549.121</v>
      </c>
      <c r="H27" s="90">
        <v>271.06</v>
      </c>
      <c r="I27" s="112">
        <v>0</v>
      </c>
      <c r="J27" s="112">
        <v>0.1885</v>
      </c>
      <c r="K27" s="112">
        <v>3.2000000000000002E-3</v>
      </c>
    </row>
    <row r="28" spans="2:11" customFormat="1" ht="15.75">
      <c r="B28" s="60" t="s">
        <v>569</v>
      </c>
      <c r="C28" s="88">
        <v>7752058</v>
      </c>
      <c r="D28" s="88" t="s">
        <v>165</v>
      </c>
      <c r="E28" s="95">
        <v>44169</v>
      </c>
      <c r="F28" s="90">
        <v>67.19</v>
      </c>
      <c r="G28" s="90">
        <v>178641.2648</v>
      </c>
      <c r="H28" s="90">
        <v>120.03</v>
      </c>
      <c r="I28" s="112">
        <v>0</v>
      </c>
      <c r="J28" s="112">
        <v>8.3499999999999991E-2</v>
      </c>
      <c r="K28" s="112">
        <v>1.4000000000000002E-3</v>
      </c>
    </row>
    <row r="29" spans="2:11" customFormat="1" ht="15.75">
      <c r="B29" s="60" t="s">
        <v>570</v>
      </c>
      <c r="C29" s="88">
        <v>62017249</v>
      </c>
      <c r="D29" s="88" t="s">
        <v>165</v>
      </c>
      <c r="E29" s="95">
        <v>44439</v>
      </c>
      <c r="F29" s="90">
        <v>64.040000000000006</v>
      </c>
      <c r="G29" s="90">
        <v>156732.06</v>
      </c>
      <c r="H29" s="90">
        <v>100.37</v>
      </c>
      <c r="I29" s="112">
        <v>0</v>
      </c>
      <c r="J29" s="112">
        <v>6.9800000000000001E-2</v>
      </c>
      <c r="K29" s="112">
        <v>1.1999999999999999E-3</v>
      </c>
    </row>
    <row r="30" spans="2:11" customFormat="1" ht="15.75">
      <c r="B30" s="60" t="s">
        <v>571</v>
      </c>
      <c r="C30" s="88">
        <v>5000690</v>
      </c>
      <c r="D30" s="88" t="s">
        <v>165</v>
      </c>
      <c r="E30" s="95">
        <v>44439</v>
      </c>
      <c r="F30" s="90">
        <v>77.430000000000007</v>
      </c>
      <c r="G30" s="90">
        <v>129155.75</v>
      </c>
      <c r="H30" s="90">
        <v>100.01</v>
      </c>
      <c r="I30" s="112">
        <v>0</v>
      </c>
      <c r="J30" s="112">
        <v>6.9500000000000006E-2</v>
      </c>
      <c r="K30" s="112">
        <v>1.1999999999999999E-3</v>
      </c>
    </row>
    <row r="31" spans="2:11" customFormat="1" ht="15.75">
      <c r="B31" s="60" t="s">
        <v>572</v>
      </c>
      <c r="C31" s="88">
        <v>6200471</v>
      </c>
      <c r="D31" s="88" t="s">
        <v>165</v>
      </c>
      <c r="E31" s="95">
        <v>43117</v>
      </c>
      <c r="F31" s="90">
        <v>119.78</v>
      </c>
      <c r="G31" s="90">
        <v>189028.08</v>
      </c>
      <c r="H31" s="90">
        <v>226.42</v>
      </c>
      <c r="I31" s="112">
        <v>0</v>
      </c>
      <c r="J31" s="112">
        <v>0.15740000000000001</v>
      </c>
      <c r="K31" s="112">
        <v>2.7000000000000001E-3</v>
      </c>
    </row>
    <row r="32" spans="2:11" customFormat="1" ht="15.75">
      <c r="B32" s="57" t="s">
        <v>228</v>
      </c>
      <c r="C32" s="87"/>
      <c r="D32" s="87"/>
      <c r="E32" s="94"/>
      <c r="F32" s="89"/>
      <c r="G32" s="89"/>
      <c r="H32" s="89"/>
      <c r="I32" s="111"/>
      <c r="J32" s="111"/>
      <c r="K32" s="111"/>
    </row>
    <row r="33" spans="1:11" customFormat="1" ht="15.75">
      <c r="B33" s="60" t="s">
        <v>268</v>
      </c>
      <c r="C33" s="88"/>
      <c r="D33" s="88"/>
      <c r="E33" s="95"/>
      <c r="F33" s="90"/>
      <c r="G33" s="90"/>
      <c r="H33" s="90"/>
      <c r="I33" s="112"/>
      <c r="J33" s="112"/>
      <c r="K33" s="112"/>
    </row>
    <row r="34" spans="1:11" customFormat="1" ht="15.75">
      <c r="B34" s="57" t="s">
        <v>229</v>
      </c>
      <c r="C34" s="87"/>
      <c r="D34" s="87"/>
      <c r="E34" s="94"/>
      <c r="F34" s="89">
        <v>66567.33</v>
      </c>
      <c r="G34" s="89"/>
      <c r="H34" s="89">
        <v>250.05</v>
      </c>
      <c r="I34" s="111"/>
      <c r="J34" s="111"/>
      <c r="K34" s="111">
        <v>3.0000000000000001E-3</v>
      </c>
    </row>
    <row r="35" spans="1:11" customFormat="1" ht="15.75">
      <c r="B35" s="118" t="s">
        <v>573</v>
      </c>
      <c r="C35" s="88">
        <v>6200786</v>
      </c>
      <c r="D35" s="88" t="s">
        <v>164</v>
      </c>
      <c r="E35" s="95">
        <v>43349</v>
      </c>
      <c r="F35" s="90">
        <v>66567.33</v>
      </c>
      <c r="G35" s="90">
        <v>11633.2</v>
      </c>
      <c r="H35" s="90">
        <v>250.05</v>
      </c>
      <c r="I35" s="112">
        <v>0</v>
      </c>
      <c r="J35" s="112">
        <v>0.1739</v>
      </c>
      <c r="K35" s="112">
        <v>3.0000000000000001E-3</v>
      </c>
    </row>
    <row r="36" spans="1:11" customFormat="1">
      <c r="A36" s="1"/>
      <c r="B36" s="115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5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5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5" t="s">
        <v>256</v>
      </c>
      <c r="C40" s="135"/>
      <c r="D40" s="135"/>
      <c r="E40" s="135"/>
      <c r="F40" s="135"/>
      <c r="G40" s="135"/>
      <c r="H40" s="135"/>
      <c r="I40" s="135"/>
      <c r="J40" s="135"/>
      <c r="K40" s="135"/>
    </row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3:XFD1048576 A36:A40 B36:K39" xr:uid="{00000000-0002-0000-10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557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268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233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268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235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574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234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221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6.5703125" style="1" bestFit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>
        <v>-718586</v>
      </c>
      <c r="H11" s="83"/>
      <c r="I11" s="83">
        <v>-2.66</v>
      </c>
      <c r="J11" s="110"/>
      <c r="K11" s="110"/>
      <c r="AW11" s="1"/>
    </row>
    <row r="12" spans="2:49" customFormat="1" ht="19.5" customHeight="1">
      <c r="B12" s="59" t="s">
        <v>575</v>
      </c>
      <c r="C12" s="87"/>
      <c r="D12" s="87"/>
      <c r="E12" s="87"/>
      <c r="F12" s="94"/>
      <c r="G12" s="89">
        <v>-718586</v>
      </c>
      <c r="H12" s="89"/>
      <c r="I12" s="89">
        <v>-2.66</v>
      </c>
      <c r="J12" s="111"/>
      <c r="K12" s="111"/>
    </row>
    <row r="13" spans="2:49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574</v>
      </c>
      <c r="C15" s="87"/>
      <c r="D15" s="87"/>
      <c r="E15" s="87"/>
      <c r="F15" s="94"/>
      <c r="G15" s="89">
        <v>-718586</v>
      </c>
      <c r="H15" s="89"/>
      <c r="I15" s="89">
        <v>-2.66</v>
      </c>
      <c r="J15" s="111"/>
      <c r="K15" s="111"/>
    </row>
    <row r="16" spans="2:49" customFormat="1" ht="15.75">
      <c r="B16" s="67" t="s">
        <v>576</v>
      </c>
      <c r="C16" s="88">
        <v>99063372</v>
      </c>
      <c r="D16" s="88" t="s">
        <v>577</v>
      </c>
      <c r="E16" s="88" t="s">
        <v>165</v>
      </c>
      <c r="F16" s="95">
        <v>44433</v>
      </c>
      <c r="G16" s="90">
        <v>-718586</v>
      </c>
      <c r="H16" s="90">
        <v>0.37009999999999998</v>
      </c>
      <c r="I16" s="90">
        <v>-2.66</v>
      </c>
      <c r="J16" s="112">
        <v>1</v>
      </c>
      <c r="K16" s="112">
        <v>0</v>
      </c>
    </row>
    <row r="17" spans="1:11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</row>
    <row r="18" spans="1:11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</row>
    <row r="19" spans="1:11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1:11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</row>
    <row r="21" spans="1:11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1:11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</row>
    <row r="23" spans="1:11" customFormat="1" ht="15.75">
      <c r="B23" s="59" t="s">
        <v>236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1:11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1:11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</row>
    <row r="26" spans="1:11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1:11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</row>
    <row r="28" spans="1:11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1:11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</row>
    <row r="30" spans="1:11" customFormat="1" ht="15.75">
      <c r="B30" s="59" t="s">
        <v>72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1:11" customFormat="1" ht="15.75">
      <c r="B31" s="122" t="s">
        <v>268</v>
      </c>
      <c r="C31" s="88"/>
      <c r="D31" s="88"/>
      <c r="E31" s="88"/>
      <c r="F31" s="95"/>
      <c r="G31" s="90"/>
      <c r="H31" s="90"/>
      <c r="I31" s="90"/>
      <c r="J31" s="112"/>
      <c r="K31" s="112"/>
    </row>
    <row r="32" spans="1:11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0"/>
      <c r="M10" s="110"/>
      <c r="N10" s="83"/>
      <c r="O10" s="83"/>
      <c r="P10" s="83"/>
      <c r="Q10" s="110"/>
      <c r="R10" s="110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/>
      <c r="J11" s="87"/>
      <c r="K11" s="87"/>
      <c r="L11" s="111"/>
      <c r="M11" s="111"/>
      <c r="N11" s="89"/>
      <c r="O11" s="89"/>
      <c r="P11" s="89"/>
      <c r="Q11" s="111"/>
      <c r="R11" s="111"/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/>
      <c r="J12" s="87"/>
      <c r="K12" s="87"/>
      <c r="L12" s="111"/>
      <c r="M12" s="111"/>
      <c r="N12" s="89"/>
      <c r="O12" s="89"/>
      <c r="P12" s="89"/>
      <c r="Q12" s="111"/>
      <c r="R12" s="111"/>
    </row>
    <row r="13" spans="2:62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88"/>
      <c r="K13" s="88"/>
      <c r="L13" s="112"/>
      <c r="M13" s="112"/>
      <c r="N13" s="90"/>
      <c r="O13" s="90"/>
      <c r="P13" s="90"/>
      <c r="Q13" s="112"/>
      <c r="R13" s="112"/>
    </row>
    <row r="14" spans="2:62" customFormat="1" ht="15.75">
      <c r="B14" s="59" t="s">
        <v>36</v>
      </c>
      <c r="C14" s="87"/>
      <c r="D14" s="87"/>
      <c r="E14" s="87"/>
      <c r="F14" s="87"/>
      <c r="G14" s="94"/>
      <c r="H14" s="87"/>
      <c r="I14" s="87"/>
      <c r="J14" s="87"/>
      <c r="K14" s="87"/>
      <c r="L14" s="111"/>
      <c r="M14" s="111"/>
      <c r="N14" s="89"/>
      <c r="O14" s="89"/>
      <c r="P14" s="89"/>
      <c r="Q14" s="111"/>
      <c r="R14" s="111"/>
    </row>
    <row r="15" spans="2:62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88"/>
      <c r="K15" s="88"/>
      <c r="L15" s="112"/>
      <c r="M15" s="112"/>
      <c r="N15" s="90"/>
      <c r="O15" s="90"/>
      <c r="P15" s="90"/>
      <c r="Q15" s="112"/>
      <c r="R15" s="112"/>
    </row>
    <row r="16" spans="2:62" customFormat="1" ht="15.75">
      <c r="B16" s="59" t="s">
        <v>38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88"/>
      <c r="K17" s="88"/>
      <c r="L17" s="112"/>
      <c r="M17" s="112"/>
      <c r="N17" s="90"/>
      <c r="O17" s="90"/>
      <c r="P17" s="90"/>
      <c r="Q17" s="112"/>
      <c r="R17" s="112"/>
    </row>
    <row r="18" spans="2:18" customFormat="1" ht="15.75">
      <c r="B18" s="59" t="s">
        <v>39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88"/>
      <c r="K19" s="88"/>
      <c r="L19" s="112"/>
      <c r="M19" s="112"/>
      <c r="N19" s="90"/>
      <c r="O19" s="90"/>
      <c r="P19" s="90"/>
      <c r="Q19" s="112"/>
      <c r="R19" s="112"/>
    </row>
    <row r="20" spans="2:18" customFormat="1" ht="15.75">
      <c r="B20" s="59" t="s">
        <v>37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88"/>
      <c r="K21" s="88"/>
      <c r="L21" s="112"/>
      <c r="M21" s="112"/>
      <c r="N21" s="90"/>
      <c r="O21" s="90"/>
      <c r="P21" s="90"/>
      <c r="Q21" s="112"/>
      <c r="R21" s="112"/>
    </row>
    <row r="22" spans="2:18" customFormat="1" ht="15.75">
      <c r="B22" s="59" t="s">
        <v>40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67" t="s">
        <v>268</v>
      </c>
      <c r="C23" s="88"/>
      <c r="D23" s="88"/>
      <c r="E23" s="88"/>
      <c r="F23" s="88"/>
      <c r="G23" s="95"/>
      <c r="H23" s="88"/>
      <c r="I23" s="88"/>
      <c r="J23" s="88"/>
      <c r="K23" s="88"/>
      <c r="L23" s="112"/>
      <c r="M23" s="112"/>
      <c r="N23" s="90"/>
      <c r="O23" s="90"/>
      <c r="P23" s="90"/>
      <c r="Q23" s="112"/>
      <c r="R23" s="112"/>
    </row>
    <row r="24" spans="2:18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59" t="s">
        <v>87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88"/>
      <c r="K26" s="88"/>
      <c r="L26" s="112"/>
      <c r="M26" s="112"/>
      <c r="N26" s="90"/>
      <c r="O26" s="90"/>
      <c r="P26" s="90"/>
      <c r="Q26" s="112"/>
      <c r="R26" s="112"/>
    </row>
    <row r="27" spans="2:18" customFormat="1" ht="15.75">
      <c r="B27" s="59" t="s">
        <v>41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88"/>
      <c r="K28" s="88"/>
      <c r="L28" s="112"/>
      <c r="M28" s="112"/>
      <c r="N28" s="90"/>
      <c r="O28" s="90"/>
      <c r="P28" s="90"/>
      <c r="Q28" s="112"/>
      <c r="R28" s="112"/>
    </row>
    <row r="29" spans="2:18" customFormat="1" ht="15.75">
      <c r="B29" s="59" t="s">
        <v>44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9" t="s">
        <v>36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67" t="s">
        <v>268</v>
      </c>
      <c r="C31" s="88"/>
      <c r="D31" s="88"/>
      <c r="E31" s="88"/>
      <c r="F31" s="88"/>
      <c r="G31" s="95"/>
      <c r="H31" s="88"/>
      <c r="I31" s="88"/>
      <c r="J31" s="88"/>
      <c r="K31" s="88"/>
      <c r="L31" s="112"/>
      <c r="M31" s="112"/>
      <c r="N31" s="90"/>
      <c r="O31" s="90"/>
      <c r="P31" s="90"/>
      <c r="Q31" s="112"/>
      <c r="R31" s="112"/>
    </row>
    <row r="32" spans="2:18" customFormat="1" ht="15.75">
      <c r="B32" s="59" t="s">
        <v>38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67" t="s">
        <v>268</v>
      </c>
      <c r="C33" s="88"/>
      <c r="D33" s="88"/>
      <c r="E33" s="88"/>
      <c r="F33" s="88"/>
      <c r="G33" s="95"/>
      <c r="H33" s="88"/>
      <c r="I33" s="88"/>
      <c r="J33" s="88"/>
      <c r="K33" s="88"/>
      <c r="L33" s="112"/>
      <c r="M33" s="112"/>
      <c r="N33" s="90"/>
      <c r="O33" s="90"/>
      <c r="P33" s="90"/>
      <c r="Q33" s="112"/>
      <c r="R33" s="112"/>
    </row>
    <row r="34" spans="1:18" customFormat="1" ht="15.75">
      <c r="B34" s="59" t="s">
        <v>39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67" t="s">
        <v>268</v>
      </c>
      <c r="C35" s="88"/>
      <c r="D35" s="88"/>
      <c r="E35" s="88"/>
      <c r="F35" s="88"/>
      <c r="G35" s="95"/>
      <c r="H35" s="88"/>
      <c r="I35" s="88"/>
      <c r="J35" s="88"/>
      <c r="K35" s="88"/>
      <c r="L35" s="112"/>
      <c r="M35" s="112"/>
      <c r="N35" s="90"/>
      <c r="O35" s="90"/>
      <c r="P35" s="90"/>
      <c r="Q35" s="112"/>
      <c r="R35" s="112"/>
    </row>
    <row r="36" spans="1:18" customFormat="1" ht="15.75">
      <c r="B36" s="59" t="s">
        <v>41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122" t="s">
        <v>268</v>
      </c>
      <c r="C37" s="88"/>
      <c r="D37" s="88"/>
      <c r="E37" s="88"/>
      <c r="F37" s="88"/>
      <c r="G37" s="95"/>
      <c r="H37" s="88"/>
      <c r="I37" s="88"/>
      <c r="J37" s="88"/>
      <c r="K37" s="88"/>
      <c r="L37" s="112"/>
      <c r="M37" s="112"/>
      <c r="N37" s="90"/>
      <c r="O37" s="90"/>
      <c r="P37" s="90"/>
      <c r="Q37" s="112"/>
      <c r="R37" s="112"/>
    </row>
    <row r="38" spans="1:18" customFormat="1">
      <c r="A38" s="1"/>
      <c r="B38" s="115" t="s">
        <v>249</v>
      </c>
      <c r="C38" s="115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5" t="s">
        <v>133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232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225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268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268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226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268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230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268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268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231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268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83"/>
      <c r="H10" s="110"/>
      <c r="I10" s="110"/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237</v>
      </c>
      <c r="C11" s="96"/>
      <c r="D11" s="91"/>
      <c r="E11" s="109"/>
      <c r="F11" s="91"/>
      <c r="G11" s="85"/>
      <c r="H11" s="109"/>
      <c r="I11" s="109"/>
      <c r="J11" s="91"/>
    </row>
    <row r="12" spans="2:55" customFormat="1" ht="15.75">
      <c r="B12" s="59" t="s">
        <v>106</v>
      </c>
      <c r="C12" s="96"/>
      <c r="D12" s="91"/>
      <c r="E12" s="109"/>
      <c r="F12" s="91"/>
      <c r="G12" s="85"/>
      <c r="H12" s="109"/>
      <c r="I12" s="109"/>
      <c r="J12" s="91"/>
    </row>
    <row r="13" spans="2:55" customFormat="1" ht="15.75">
      <c r="B13" s="67" t="s">
        <v>268</v>
      </c>
      <c r="C13" s="123"/>
      <c r="D13" s="92"/>
      <c r="E13" s="108"/>
      <c r="F13" s="92"/>
      <c r="G13" s="86"/>
      <c r="H13" s="108"/>
      <c r="I13" s="108"/>
      <c r="J13" s="92"/>
    </row>
    <row r="14" spans="2:55" customFormat="1" ht="15.75">
      <c r="B14" s="59" t="s">
        <v>107</v>
      </c>
      <c r="C14" s="96"/>
      <c r="D14" s="91"/>
      <c r="E14" s="109"/>
      <c r="F14" s="91"/>
      <c r="G14" s="85"/>
      <c r="H14" s="109"/>
      <c r="I14" s="109"/>
      <c r="J14" s="91"/>
    </row>
    <row r="15" spans="2:55" customFormat="1" ht="15.75">
      <c r="B15" s="67" t="s">
        <v>268</v>
      </c>
      <c r="C15" s="123"/>
      <c r="D15" s="92"/>
      <c r="E15" s="108"/>
      <c r="F15" s="92"/>
      <c r="G15" s="86"/>
      <c r="H15" s="108"/>
      <c r="I15" s="108"/>
      <c r="J15" s="92"/>
    </row>
    <row r="16" spans="2:55" customFormat="1" ht="15.75">
      <c r="B16" s="59" t="s">
        <v>238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59" t="s">
        <v>106</v>
      </c>
      <c r="C17" s="96"/>
      <c r="D17" s="91"/>
      <c r="E17" s="109"/>
      <c r="F17" s="91"/>
      <c r="G17" s="85"/>
      <c r="H17" s="109"/>
      <c r="I17" s="109"/>
      <c r="J17" s="91"/>
    </row>
    <row r="18" spans="2:10" customFormat="1" ht="15.75">
      <c r="B18" s="67" t="s">
        <v>268</v>
      </c>
      <c r="C18" s="123"/>
      <c r="D18" s="92"/>
      <c r="E18" s="108"/>
      <c r="F18" s="92"/>
      <c r="G18" s="86"/>
      <c r="H18" s="108"/>
      <c r="I18" s="108"/>
      <c r="J18" s="92"/>
    </row>
    <row r="19" spans="2:10" customFormat="1" ht="15.75">
      <c r="B19" s="59" t="s">
        <v>107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122" t="s">
        <v>268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4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214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268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578</v>
      </c>
      <c r="C12" s="88">
        <v>412</v>
      </c>
      <c r="D12" s="88">
        <v>0</v>
      </c>
      <c r="E12" s="88" t="s">
        <v>281</v>
      </c>
      <c r="F12" s="112">
        <v>0</v>
      </c>
      <c r="G12" s="88" t="s">
        <v>165</v>
      </c>
      <c r="H12" s="112">
        <v>0</v>
      </c>
      <c r="I12" s="90">
        <v>0</v>
      </c>
      <c r="J12" s="112">
        <v>1</v>
      </c>
      <c r="K12" s="112">
        <v>0</v>
      </c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83">
        <f>+C12+C14</f>
        <v>42.1</v>
      </c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232</v>
      </c>
      <c r="C11" s="87"/>
      <c r="D11" s="94"/>
    </row>
    <row r="12" spans="2:17" customFormat="1" ht="15.75">
      <c r="B12" s="65" t="s">
        <v>268</v>
      </c>
      <c r="C12" s="88"/>
      <c r="D12" s="95"/>
    </row>
    <row r="13" spans="2:17" customFormat="1" ht="15.75">
      <c r="B13" s="59" t="s">
        <v>231</v>
      </c>
      <c r="C13" s="87"/>
      <c r="D13" s="94"/>
    </row>
    <row r="14" spans="2:17" customFormat="1" ht="15.75">
      <c r="B14" s="118" t="s">
        <v>573</v>
      </c>
      <c r="C14" s="90">
        <v>42.1</v>
      </c>
      <c r="D14" s="95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7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212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2021-10-28T04:53:08Z</cp:lastPrinted>
  <dcterms:created xsi:type="dcterms:W3CDTF">2005-07-19T07:39:38Z</dcterms:created>
  <dcterms:modified xsi:type="dcterms:W3CDTF">2021-10-28T04:53:13Z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