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שלישי 2020\משרד האוצר\"/>
    </mc:Choice>
  </mc:AlternateContent>
  <xr:revisionPtr revIDLastSave="0" documentId="13_ncr:1_{99C7E29C-2E35-4CEB-856C-2D5F20412BA1}" xr6:coauthVersionLast="45" xr6:coauthVersionMax="45" xr10:uidLastSave="{00000000-0000-0000-0000-000000000000}"/>
  <bookViews>
    <workbookView xWindow="24" yWindow="24" windowWidth="23016" windowHeight="12336" tabRatio="95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אופציות!$B$1:$L$36</definedName>
    <definedName name="_xlnm.Print_Area" localSheetId="21">הלוואות!$B$1:$R$43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מקרקעין'!$B$1:$J$23</definedName>
    <definedName name="_xlnm.Print_Area" localSheetId="10">'חוזים עתידיים'!$B$1:$K$21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קונצרני'!$B$1:$S$32</definedName>
    <definedName name="_xlnm.Print_Area" localSheetId="18">'לא סחיר - אופציות'!$B$1:$L$38</definedName>
    <definedName name="_xlnm.Print_Area" localSheetId="19">'לא סחיר - חוזים עתידיים'!$B$1:$K$36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מניות'!$B$1:$M$22</definedName>
    <definedName name="_xlnm.Print_Area" localSheetId="16">'לא סחיר - קרנות השקעה'!$B$1:$K$34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מזומנים!$B$1:$L$33</definedName>
    <definedName name="_xlnm.Print_Area" localSheetId="5">מניות!$B$1:$O$94</definedName>
    <definedName name="_xlnm.Print_Area" localSheetId="0">'סכום נכסי הקרן'!$B$1:$D$50</definedName>
    <definedName name="_xlnm.Print_Area" localSheetId="28">'עלות מתואמת אג"ח קונצרני ל.סחיר'!$B$1:$P$29</definedName>
    <definedName name="_xlnm.Print_Area" localSheetId="27">'עלות מתואמת אג"ח קונצרני סחיר'!$B$1:$P$29</definedName>
    <definedName name="_xlnm.Print_Area" localSheetId="29">'עלות מתואמת מסגרות אשראי ללווים'!$B$1:$P$31</definedName>
    <definedName name="_xlnm.Print_Area" localSheetId="22">'פקדונות מעל 3 חודשים'!$B$1:$O$28</definedName>
    <definedName name="_xlnm.Print_Area" localSheetId="7">'קרנות נאמנות'!$B$1:$O$36</definedName>
    <definedName name="_xlnm.Print_Area" localSheetId="6">'קרנות סל'!$B$1:$N$62</definedName>
    <definedName name="_xlnm.Print_Area" localSheetId="2">'תעודות התחייבות ממשלתיות'!$B$1:$R$40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64" l="1"/>
  <c r="K28" i="64"/>
  <c r="K27" i="64"/>
  <c r="J70" i="62" l="1"/>
  <c r="J55" i="62"/>
  <c r="C10" i="84" l="1"/>
  <c r="K14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C42" i="88"/>
  <c r="L14" i="58" l="1"/>
  <c r="L13" i="58"/>
</calcChain>
</file>

<file path=xl/sharedStrings.xml><?xml version="1.0" encoding="utf-8"?>
<sst xmlns="http://schemas.openxmlformats.org/spreadsheetml/2006/main" count="2484" uniqueCount="543">
  <si>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</si>
  <si>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</si>
  <si>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</si>
  <si>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</si>
  <si>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</si>
  <si>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</si>
  <si>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</si>
  <si>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</si>
  <si>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</si>
  <si>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</si>
  <si>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</si>
  <si>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</si>
  <si>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</si>
  <si>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</si>
  <si>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</si>
  <si>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</si>
  <si>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</si>
  <si>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</si>
  <si>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</si>
  <si>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</si>
  <si>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</si>
  <si>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</si>
  <si>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</si>
  <si>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</si>
  <si>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</si>
  <si>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</si>
  <si>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</si>
  <si>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</si>
  <si>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</si>
  <si>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</si>
  <si>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</si>
  <si>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</si>
  <si>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</si>
  <si>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</si>
  <si>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</si>
  <si>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</si>
  <si>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</si>
  <si>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</si>
  <si>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</si>
  <si>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</si>
  <si>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</si>
  <si>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</si>
  <si>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</si>
  <si>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</si>
  <si>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</si>
  <si>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</si>
  <si>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</si>
  <si>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</si>
  <si>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</si>
  <si>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</si>
  <si>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</si>
  <si>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</si>
  <si>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</si>
  <si>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</si>
  <si>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</si>
  <si>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</si>
  <si>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</si>
  <si>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</si>
  <si>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</si>
  <si>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</si>
  <si>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</si>
  <si>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</si>
  <si>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</si>
  <si>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</si>
  <si>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</si>
  <si>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</si>
  <si>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</si>
  <si>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</si>
  <si>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</si>
  <si>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</si>
  <si>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</si>
  <si>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</si>
  <si>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</si>
  <si>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</si>
  <si>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</si>
  <si>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</si>
  <si>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</si>
  <si>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</si>
  <si>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</si>
  <si>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</si>
  <si>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</si>
  <si>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</si>
  <si>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</si>
  <si>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</si>
  <si>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</si>
  <si>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</si>
  <si>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</si>
  <si>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</si>
  <si>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</si>
  <si>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</si>
  <si>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</si>
  <si>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</si>
  <si>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</si>
  <si>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</si>
  <si>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</si>
  <si>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</si>
  <si>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</si>
  <si>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</si>
  <si>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</si>
  <si>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</si>
  <si>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</si>
  <si>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</si>
  <si>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</si>
  <si>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</si>
  <si>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</si>
  <si>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</si>
  <si>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</si>
  <si>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</si>
  <si>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</si>
  <si>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</si>
  <si>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</si>
  <si>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</si>
  <si>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</si>
  <si>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</si>
  <si>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</si>
  <si>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</si>
  <si>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</si>
  <si>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</si>
  <si>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</si>
  <si>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</si>
  <si>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</si>
  <si>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</si>
  <si>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</si>
  <si>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</si>
  <si>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</si>
  <si>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</si>
  <si>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</si>
  <si>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</si>
  <si>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</si>
  <si>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</si>
  <si>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</si>
  <si>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</si>
  <si>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</si>
  <si>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</si>
  <si>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</si>
  <si>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</si>
  <si>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</si>
  <si>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</si>
  <si>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</si>
  <si>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</si>
  <si>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</si>
  <si>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</si>
  <si>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</si>
  <si>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</si>
  <si>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</si>
  <si>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</si>
  <si>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</si>
  <si>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</si>
  <si>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</si>
  <si>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</si>
  <si>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</si>
  <si>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</si>
  <si>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</si>
  <si>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</si>
  <si>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</si>
  <si>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</si>
  <si>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</si>
  <si>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</si>
  <si>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</si>
  <si>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</si>
  <si>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</si>
  <si>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</si>
  <si>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</si>
  <si>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</si>
  <si>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</si>
  <si>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</si>
  <si>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</si>
  <si>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</si>
  <si>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</si>
  <si>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</si>
  <si>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</si>
  <si>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</si>
  <si>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</si>
  <si>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</si>
  <si>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</si>
  <si>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</si>
  <si>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</si>
  <si>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</si>
  <si>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</si>
  <si>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</si>
  <si>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</si>
  <si>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</si>
  <si>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</si>
  <si>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</si>
  <si>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</si>
  <si>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</si>
  <si>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</si>
  <si>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</si>
  <si>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</si>
  <si>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</si>
  <si>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</si>
  <si>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</si>
  <si>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</si>
  <si>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</si>
  <si>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</si>
  <si>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</si>
  <si>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</si>
  <si>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</si>
  <si>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</si>
  <si>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</si>
  <si>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</si>
  <si>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</si>
  <si>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</si>
  <si>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</si>
  <si>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</si>
  <si>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</si>
  <si>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</si>
  <si>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</si>
  <si>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</si>
  <si>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</si>
  <si>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</si>
  <si>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</si>
  <si>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</si>
  <si>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</si>
  <si>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</si>
  <si>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</si>
  <si>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</si>
  <si>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</si>
  <si>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</si>
  <si>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</si>
  <si>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</si>
  <si>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</si>
  <si>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</si>
  <si>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</si>
  <si>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</si>
  <si>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</si>
  <si>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</si>
  <si>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</si>
  <si>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</si>
  <si>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</si>
  <si>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</si>
  <si>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</si>
  <si>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</si>
  <si>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</si>
  <si>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</si>
  <si>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</si>
  <si>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</si>
  <si>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</si>
  <si>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</si>
  <si>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</si>
  <si>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</si>
  <si>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</si>
  <si>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</si>
  <si>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</si>
  <si>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</si>
  <si>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</si>
  <si>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</si>
  <si>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</si>
  <si>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</si>
  <si>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</si>
  <si>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</si>
  <si>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</si>
  <si>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</si>
  <si>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</si>
  <si>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</si>
  <si>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</si>
  <si>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</si>
  <si>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</si>
  <si>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</si>
  <si>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</si>
  <si>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</si>
  <si>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</si>
  <si>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</si>
  <si>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</si>
  <si>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</si>
  <si>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</si>
  <si>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</si>
  <si>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</si>
  <si>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</si>
  <si>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</si>
  <si>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</si>
  <si>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</si>
  <si>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</si>
  <si>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</si>
  <si>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</si>
  <si>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</si>
  <si>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30/09/2020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</si>
  <si>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</si>
  <si>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</si>
  <si>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</si>
  <si>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 5903                                        </t>
  </si>
  <si>
    <t>אין דירוג</t>
  </si>
  <si>
    <t xml:space="preserve">ממשל צמודה 1020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</si>
  <si>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</si>
  <si>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</si>
  <si>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</si>
  <si>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</si>
  <si>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</si>
  <si>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</si>
  <si>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</si>
  <si>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</si>
  <si>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</si>
  <si>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</si>
  <si>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</si>
  <si>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</si>
  <si>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</si>
  <si>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</si>
  <si>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</si>
  <si>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</si>
  <si>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</si>
  <si>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</si>
  <si>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</si>
  <si>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</si>
  <si>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</si>
  <si>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</si>
  <si>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</si>
  <si>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</si>
  <si>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</si>
  <si>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</si>
  <si>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</si>
  <si>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</si>
  <si>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</si>
  <si>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</si>
  <si>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</si>
  <si>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</si>
  <si>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</si>
  <si>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</si>
  <si>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</si>
  <si>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</si>
  <si>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אשדר ה'                                           </t>
  </si>
  <si>
    <t>בנייה</t>
  </si>
  <si>
    <t xml:space="preserve">אפי נכסים י'                                      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</si>
  <si>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</si>
  <si>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</si>
  <si>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</si>
  <si>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</si>
  <si>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</si>
  <si>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>ilA+</t>
  </si>
  <si>
    <t xml:space="preserve">דלתא גליל תעשיות בע"מ סדרה ו'                     </t>
  </si>
  <si>
    <t>A1.il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</si>
  <si>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</si>
  <si>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</si>
  <si>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</si>
  <si>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</si>
  <si>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</si>
  <si>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</si>
  <si>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</si>
  <si>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</si>
  <si>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מטריקס אלקטרוניקה מ"ר                             </t>
  </si>
  <si>
    <t>שירותי מידע</t>
  </si>
  <si>
    <t xml:space="preserve">נייס מ"ר      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</si>
  <si>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</si>
  <si>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</si>
  <si>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</si>
  <si>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</si>
  <si>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</si>
  <si>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</si>
  <si>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</si>
  <si>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>השקעה ואחזקות</t>
  </si>
  <si>
    <t xml:space="preserve">נאוויטס פטרוליום מ"ר                              </t>
  </si>
  <si>
    <t xml:space="preserve">Teva Pharmaceutical Industries Limi               </t>
  </si>
  <si>
    <t>US8816242098</t>
  </si>
  <si>
    <t>NYSE</t>
  </si>
  <si>
    <t>YAHOO FINANCE</t>
  </si>
  <si>
    <t xml:space="preserve">Check Point Software Technologies L               </t>
  </si>
  <si>
    <t>IL0010824113</t>
  </si>
  <si>
    <t>NASDAQ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</si>
  <si>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</si>
  <si>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</si>
  <si>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</si>
  <si>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</si>
  <si>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Cellcom Israel Ltd. (CEL)                         </t>
  </si>
  <si>
    <t>IL0011015349</t>
  </si>
  <si>
    <t>Telecommunication Service</t>
  </si>
  <si>
    <t xml:space="preserve">TSLA US-TESLA INC                                 </t>
  </si>
  <si>
    <t>US88160R1014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</si>
  <si>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</si>
  <si>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</si>
  <si>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</si>
  <si>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</si>
  <si>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</si>
  <si>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</si>
  <si>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</si>
  <si>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</si>
  <si>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</si>
  <si>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HTZ-HERTZ GLOBAL HOLDINGS                         </t>
  </si>
  <si>
    <t>US42806J1060</t>
  </si>
  <si>
    <t xml:space="preserve">MCD-מקדונלס                                       </t>
  </si>
  <si>
    <t>US5801351017</t>
  </si>
  <si>
    <t>Consumer Durables &amp; Apparel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</si>
  <si>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</si>
  <si>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</si>
  <si>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</si>
  <si>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</si>
  <si>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</si>
  <si>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</si>
  <si>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</si>
  <si>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</si>
  <si>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</si>
  <si>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</si>
  <si>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</si>
  <si>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</si>
  <si>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</si>
  <si>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</si>
  <si>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</si>
  <si>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</si>
  <si>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</si>
  <si>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</si>
  <si>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</si>
  <si>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</si>
  <si>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</si>
  <si>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</si>
  <si>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</si>
  <si>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</si>
  <si>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</si>
  <si>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</si>
  <si>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</si>
  <si>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</si>
  <si>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</si>
  <si>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</si>
  <si>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</si>
  <si>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</si>
  <si>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</si>
  <si>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</si>
  <si>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 xml:space="preserve">JNJ-JOHNSON&amp;JOHNSON                               </t>
  </si>
  <si>
    <t>US4781601046</t>
  </si>
  <si>
    <t xml:space="preserve">PFIZER INC-PFE                                    </t>
  </si>
  <si>
    <t>US7170811035</t>
  </si>
  <si>
    <t xml:space="preserve">Perrigo Company plc (PRGO)                        </t>
  </si>
  <si>
    <t>IE00BGH1M568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</si>
  <si>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</si>
  <si>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</si>
  <si>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</si>
  <si>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</si>
  <si>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</si>
  <si>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</si>
  <si>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</si>
  <si>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</si>
  <si>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</si>
  <si>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</si>
  <si>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</si>
  <si>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</si>
  <si>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</si>
  <si>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</si>
  <si>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</si>
  <si>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 xml:space="preserve">BROADCOM INC- AVGO                                </t>
  </si>
  <si>
    <t>US11135F1012</t>
  </si>
  <si>
    <t xml:space="preserve">MXIM-MAXIM INTEGRATE                              </t>
  </si>
  <si>
    <t>US57772K1016</t>
  </si>
  <si>
    <t xml:space="preserve">SWKS-SKYWORKS SOLUTI                              </t>
  </si>
  <si>
    <t>US83088M1027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</si>
  <si>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</si>
  <si>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</si>
  <si>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</si>
  <si>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</si>
  <si>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</si>
  <si>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</si>
  <si>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</si>
  <si>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</si>
  <si>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</si>
  <si>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</si>
  <si>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</si>
  <si>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</si>
  <si>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</si>
  <si>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</si>
  <si>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DELL TECHNOLOGI                                   </t>
  </si>
  <si>
    <t>US24703L2025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</si>
  <si>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</si>
  <si>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</si>
  <si>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</si>
  <si>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</si>
  <si>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</si>
  <si>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</si>
  <si>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</si>
  <si>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</si>
  <si>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סיסקו-CSCO                                        </t>
  </si>
  <si>
    <t>US17275R1023</t>
  </si>
  <si>
    <t xml:space="preserve">פסגות סל ת"א 90 סד' 2                             </t>
  </si>
  <si>
    <t>מניות</t>
  </si>
  <si>
    <t xml:space="preserve">פסגות סל ת"א נפט וגז                              </t>
  </si>
  <si>
    <t xml:space="preserve">פסגות סל תא 125 סד-2                              </t>
  </si>
  <si>
    <t xml:space="preserve">ת"א 35 MTF                                        </t>
  </si>
  <si>
    <t xml:space="preserve">ת"א 90.MTF                                        </t>
  </si>
  <si>
    <t xml:space="preserve">אינדקס בונד 40                                    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</si>
  <si>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</si>
  <si>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</si>
  <si>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</si>
  <si>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</si>
  <si>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</si>
  <si>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</si>
  <si>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</si>
  <si>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</si>
  <si>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</si>
  <si>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</si>
  <si>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</si>
  <si>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</si>
  <si>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</si>
  <si>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</si>
  <si>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</si>
  <si>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</si>
  <si>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</si>
  <si>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</si>
  <si>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</si>
  <si>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</si>
  <si>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</si>
  <si>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</si>
  <si>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</si>
  <si>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</si>
  <si>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</si>
  <si>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</si>
  <si>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</si>
  <si>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</si>
  <si>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</si>
  <si>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</si>
  <si>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</si>
  <si>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</si>
  <si>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</si>
  <si>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</si>
  <si>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</si>
  <si>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</si>
  <si>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</si>
  <si>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</si>
  <si>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</si>
  <si>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</si>
  <si>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</si>
  <si>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</si>
  <si>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</si>
  <si>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INTC 15/1/2021 C57.5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</si>
  <si>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</si>
  <si>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</si>
  <si>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</si>
  <si>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</si>
  <si>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</si>
  <si>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</si>
  <si>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</si>
  <si>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</si>
  <si>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</si>
  <si>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FW3.4-24/11/2020                                  </t>
  </si>
  <si>
    <t xml:space="preserve">ריבית לקבל                                        </t>
  </si>
  <si>
    <t>דולר</t>
  </si>
  <si>
    <t>יורו</t>
  </si>
  <si>
    <t>KYG582251891</t>
  </si>
  <si>
    <t>עו"ש בנק הבינלאומי</t>
  </si>
  <si>
    <t>ilAA+</t>
  </si>
  <si>
    <t>עו"ש בנק הפועלים</t>
  </si>
  <si>
    <t>נדל"ן מניב בישראל</t>
  </si>
  <si>
    <t>נדל"ן מניב בחו"ל</t>
  </si>
  <si>
    <t>ביטחוניות</t>
  </si>
  <si>
    <t>אג"ח</t>
  </si>
  <si>
    <t xml:space="preserve">                  Health Care Equipment &amp; Services</t>
  </si>
  <si>
    <t xml:space="preserve">                Commercial &amp; Professional Services</t>
  </si>
  <si>
    <t xml:space="preserve">                     Pharmaceuticals&amp;Biotechnology</t>
  </si>
  <si>
    <t xml:space="preserve">          Semiconductors &amp; Semiconductor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</si>
</sst>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5" fillId="0" borderId="30" xfId="7" applyFont="1" applyBorder="1" applyAlignment="1">
      <alignment horizontal="right" vertical="center" wrapText="1" indent="1" readingOrder="2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="85" zoomScaleNormal="85" workbookViewId="0">
      <selection activeCell="I17" sqref="I17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8" t="s">
        <v>182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10470.14</v>
      </c>
      <c r="D11" s="105">
        <f>מזומנים!L10</f>
        <v>0.1323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31425.14</v>
      </c>
      <c r="D13" s="105">
        <f>'תעודות התחייבות ממשלתיות'!R11</f>
        <v>0.3972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6716.96</v>
      </c>
      <c r="D15" s="105">
        <f>'אג"ח קונצרני'!U11</f>
        <v>8.4900000000000003E-2</v>
      </c>
    </row>
    <row r="16" spans="1:36">
      <c r="A16" s="33" t="s">
        <v>150</v>
      </c>
      <c r="B16" s="70" t="s">
        <v>91</v>
      </c>
      <c r="C16" s="100">
        <f>מניות!L11</f>
        <v>9741.48</v>
      </c>
      <c r="D16" s="105">
        <f>מניות!O11</f>
        <v>0.1231</v>
      </c>
    </row>
    <row r="17" spans="1:4">
      <c r="A17" s="33" t="s">
        <v>150</v>
      </c>
      <c r="B17" s="70" t="s">
        <v>257</v>
      </c>
      <c r="C17" s="100">
        <f>'קרנות סל'!K11</f>
        <v>19318.84</v>
      </c>
      <c r="D17" s="105">
        <f>'קרנות סל'!N11</f>
        <v>0.24420000000000003</v>
      </c>
    </row>
    <row r="18" spans="1:4">
      <c r="A18" s="33" t="s">
        <v>150</v>
      </c>
      <c r="B18" s="70" t="s">
        <v>92</v>
      </c>
      <c r="C18" s="100">
        <f>'קרנות נאמנות'!L11</f>
        <v>975.08</v>
      </c>
      <c r="D18" s="105">
        <f>'קרנות נאמנות'!O11</f>
        <v>1.23E-2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-3.24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38.82</v>
      </c>
      <c r="D27" s="105">
        <f>'לא סחיר - מניות'!M11</f>
        <v>5.0000000000000001E-4</v>
      </c>
    </row>
    <row r="28" spans="1:4">
      <c r="A28" s="33" t="s">
        <v>150</v>
      </c>
      <c r="B28" s="70" t="s">
        <v>100</v>
      </c>
      <c r="C28" s="100">
        <f>'לא סחיר - קרנות השקעה'!H11</f>
        <v>457.26</v>
      </c>
      <c r="D28" s="105">
        <f>'לא סחיר - קרנות השקעה'!K11</f>
        <v>5.7999999999999996E-3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-27.56</v>
      </c>
      <c r="D31" s="105">
        <f>'לא סחיר - חוזים עתידיים'!K11</f>
        <v>-2.9999999999999997E-4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79112.92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133.6</v>
      </c>
      <c r="D43" s="102"/>
    </row>
    <row r="44" spans="1:7">
      <c r="B44" s="6" t="s">
        <v>130</v>
      </c>
      <c r="C44" s="99"/>
      <c r="D44" s="113"/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529</v>
      </c>
      <c r="D47" s="126">
        <v>3.4409999999999998</v>
      </c>
      <c r="G47" s="54"/>
    </row>
    <row r="48" spans="1:7">
      <c r="C48" s="125" t="s">
        <v>530</v>
      </c>
      <c r="D48" s="126">
        <v>4.0258000000000003</v>
      </c>
    </row>
    <row r="49" spans="2:4">
      <c r="C49" s="42"/>
      <c r="D49" s="42"/>
    </row>
    <row r="50" spans="2:4">
      <c r="B50" s="131" t="s">
        <v>256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10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6640625" style="2" bestFit="1" customWidth="1"/>
    <col min="4" max="4" width="10.33203125" style="2" customWidth="1"/>
    <col min="5" max="5" width="9.109375" style="2" bestFit="1" customWidth="1"/>
    <col min="6" max="6" width="12.44140625" style="1" bestFit="1" customWidth="1"/>
    <col min="7" max="7" width="8.44140625" style="1" customWidth="1"/>
    <col min="8" max="8" width="10.77734375" style="1" bestFit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>
        <v>-6</v>
      </c>
      <c r="H11" s="82"/>
      <c r="I11" s="82">
        <v>-3.24</v>
      </c>
      <c r="J11" s="109"/>
      <c r="K11" s="109"/>
      <c r="L11" s="109"/>
      <c r="BD11" s="1"/>
      <c r="BE11" s="3"/>
      <c r="BF11" s="1"/>
      <c r="BH11" s="1"/>
    </row>
    <row r="12" spans="2:61" customFormat="1" ht="16.2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516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231</v>
      </c>
      <c r="C21" s="86"/>
      <c r="D21" s="86"/>
      <c r="E21" s="86"/>
      <c r="F21" s="86"/>
      <c r="G21" s="88">
        <v>-6</v>
      </c>
      <c r="H21" s="88"/>
      <c r="I21" s="88">
        <v>-3.24</v>
      </c>
      <c r="J21" s="110"/>
      <c r="K21" s="110"/>
      <c r="L21" s="110"/>
    </row>
    <row r="22" spans="1:12" customFormat="1" ht="16.2">
      <c r="B22" s="56" t="s">
        <v>219</v>
      </c>
      <c r="C22" s="86"/>
      <c r="D22" s="86"/>
      <c r="E22" s="86"/>
      <c r="F22" s="86"/>
      <c r="G22" s="88">
        <v>-6</v>
      </c>
      <c r="H22" s="88"/>
      <c r="I22" s="88">
        <v>-3.24</v>
      </c>
      <c r="J22" s="110"/>
      <c r="K22" s="110"/>
      <c r="L22" s="110"/>
    </row>
    <row r="23" spans="1:12" customFormat="1" ht="15.6">
      <c r="B23" s="59" t="s">
        <v>517</v>
      </c>
      <c r="C23" s="87">
        <v>8833089</v>
      </c>
      <c r="D23" s="87" t="s">
        <v>352</v>
      </c>
      <c r="E23" s="87" t="s">
        <v>518</v>
      </c>
      <c r="F23" s="87" t="s">
        <v>164</v>
      </c>
      <c r="G23" s="89">
        <v>-6</v>
      </c>
      <c r="H23" s="89">
        <v>15700</v>
      </c>
      <c r="I23" s="89">
        <v>-3.24</v>
      </c>
      <c r="J23" s="111">
        <v>0</v>
      </c>
      <c r="K23" s="111">
        <v>1</v>
      </c>
      <c r="L23" s="111">
        <v>0</v>
      </c>
    </row>
    <row r="24" spans="1:12" customFormat="1" ht="16.2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8.777343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6" t="s">
        <v>519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520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zoomScale="85" zoomScaleNormal="85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5546875" style="1" customWidth="1"/>
    <col min="12" max="12" width="8.3320312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zoomScale="85" zoomScaleNormal="85" workbookViewId="0">
      <selection activeCellId="3" sqref="A27:XFD1048576 H26:XFD26 A26:F26 A1:XFD25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7773437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77734375" style="1" bestFit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521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zoomScale="85" zoomScaleNormal="85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5" width="6.33203125" style="2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7773437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77734375" style="1" bestFit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zoomScale="85" zoomScaleNormal="85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10937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bestFit="1" customWidth="1"/>
    <col min="14" max="14" width="7.6640625" style="1" customWidth="1"/>
    <col min="15" max="15" width="7" style="1" customWidth="1"/>
    <col min="16" max="16" width="8.109375" style="1" bestFit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5" width="6.33203125" style="2" customWidth="1"/>
    <col min="6" max="6" width="9.109375" style="1" bestFit="1" customWidth="1"/>
    <col min="7" max="7" width="9.88671875" style="1" bestFit="1" customWidth="1"/>
    <col min="8" max="8" width="8.44140625" style="1" customWidth="1"/>
    <col min="9" max="9" width="10.77734375" style="1" bestFit="1" customWidth="1"/>
    <col min="10" max="10" width="8.777343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46</v>
      </c>
      <c r="I11" s="82"/>
      <c r="J11" s="82">
        <v>38.82</v>
      </c>
      <c r="K11" s="109"/>
      <c r="L11" s="109"/>
      <c r="M11" s="109">
        <v>5.0000000000000001E-4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46</v>
      </c>
      <c r="I12" s="88"/>
      <c r="J12" s="88">
        <v>38.82</v>
      </c>
      <c r="K12" s="110"/>
      <c r="L12" s="110"/>
      <c r="M12" s="110">
        <v>5.0000000000000001E-4</v>
      </c>
    </row>
    <row r="13" spans="2:98" customFormat="1" ht="15.6">
      <c r="B13" s="59" t="s">
        <v>522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46</v>
      </c>
      <c r="I13" s="89">
        <v>84381.5</v>
      </c>
      <c r="J13" s="89">
        <v>38.82</v>
      </c>
      <c r="K13" s="111">
        <v>0</v>
      </c>
      <c r="L13" s="111">
        <v>1</v>
      </c>
      <c r="M13" s="111">
        <v>5.0000000000000001E-4</v>
      </c>
    </row>
    <row r="14" spans="2:98" customFormat="1" ht="16.2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6.2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6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6.2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6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5" t="s">
        <v>256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customFormat="1" ht="13.2"/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6640625" style="2" bestFit="1" customWidth="1"/>
    <col min="4" max="4" width="12.44140625" style="1" bestFit="1" customWidth="1"/>
    <col min="5" max="5" width="11.77734375" style="1" bestFit="1" customWidth="1"/>
    <col min="6" max="6" width="12.5546875" style="1" bestFit="1" customWidth="1"/>
    <col min="7" max="7" width="11.77734375" style="1" bestFit="1" customWidth="1"/>
    <col min="8" max="8" width="9.4414062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49464.62</v>
      </c>
      <c r="G11" s="82"/>
      <c r="H11" s="82">
        <v>457.26</v>
      </c>
      <c r="I11" s="109"/>
      <c r="J11" s="109"/>
      <c r="K11" s="109">
        <v>5.7999999999999996E-3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6.2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6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6.2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6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6.2">
      <c r="B21" s="56" t="s">
        <v>231</v>
      </c>
      <c r="C21" s="86"/>
      <c r="D21" s="86"/>
      <c r="E21" s="93"/>
      <c r="F21" s="88">
        <v>49464.62</v>
      </c>
      <c r="G21" s="88"/>
      <c r="H21" s="88">
        <v>457.26</v>
      </c>
      <c r="I21" s="110"/>
      <c r="J21" s="110"/>
      <c r="K21" s="110">
        <v>5.7999999999999996E-3</v>
      </c>
    </row>
    <row r="22" spans="1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227</v>
      </c>
      <c r="C24" s="86"/>
      <c r="D24" s="86"/>
      <c r="E24" s="93"/>
      <c r="F24" s="88">
        <v>189.1</v>
      </c>
      <c r="G24" s="88"/>
      <c r="H24" s="88">
        <v>288.63</v>
      </c>
      <c r="I24" s="110"/>
      <c r="J24" s="110"/>
      <c r="K24" s="110">
        <v>3.5999999999999999E-3</v>
      </c>
    </row>
    <row r="25" spans="1:11" customFormat="1" ht="15.6">
      <c r="B25" s="59" t="s">
        <v>523</v>
      </c>
      <c r="C25" s="87">
        <v>6200471</v>
      </c>
      <c r="D25" s="87" t="s">
        <v>165</v>
      </c>
      <c r="E25" s="94">
        <v>43117</v>
      </c>
      <c r="F25" s="89">
        <v>189.1</v>
      </c>
      <c r="G25" s="89">
        <v>152632.75</v>
      </c>
      <c r="H25" s="89">
        <v>288.63</v>
      </c>
      <c r="I25" s="111">
        <v>0</v>
      </c>
      <c r="J25" s="111">
        <v>0.63119999999999998</v>
      </c>
      <c r="K25" s="111">
        <v>3.5999999999999999E-3</v>
      </c>
    </row>
    <row r="26" spans="1:11" customFormat="1" ht="16.2">
      <c r="B26" s="56" t="s">
        <v>228</v>
      </c>
      <c r="C26" s="86"/>
      <c r="D26" s="86"/>
      <c r="E26" s="93"/>
      <c r="F26" s="88"/>
      <c r="G26" s="88"/>
      <c r="H26" s="88"/>
      <c r="I26" s="110"/>
      <c r="J26" s="110"/>
      <c r="K26" s="110"/>
    </row>
    <row r="27" spans="1:11" customFormat="1" ht="15.6">
      <c r="B27" s="59" t="s">
        <v>268</v>
      </c>
      <c r="C27" s="87"/>
      <c r="D27" s="87"/>
      <c r="E27" s="94"/>
      <c r="F27" s="89"/>
      <c r="G27" s="89"/>
      <c r="H27" s="89"/>
      <c r="I27" s="111"/>
      <c r="J27" s="111"/>
      <c r="K27" s="111"/>
    </row>
    <row r="28" spans="1:11" customFormat="1" ht="16.2">
      <c r="B28" s="56" t="s">
        <v>229</v>
      </c>
      <c r="C28" s="86"/>
      <c r="D28" s="86"/>
      <c r="E28" s="93"/>
      <c r="F28" s="88">
        <v>49275.519999999997</v>
      </c>
      <c r="G28" s="88"/>
      <c r="H28" s="88">
        <v>168.63</v>
      </c>
      <c r="I28" s="110"/>
      <c r="J28" s="110"/>
      <c r="K28" s="110">
        <v>2.0999999999999999E-3</v>
      </c>
    </row>
    <row r="29" spans="1:11" customFormat="1" ht="15.6">
      <c r="B29" s="117" t="s">
        <v>524</v>
      </c>
      <c r="C29" s="87">
        <v>6200786</v>
      </c>
      <c r="D29" s="87" t="s">
        <v>164</v>
      </c>
      <c r="E29" s="94">
        <v>43349</v>
      </c>
      <c r="F29" s="89">
        <v>49275.519999999997</v>
      </c>
      <c r="G29" s="89">
        <v>9945.44</v>
      </c>
      <c r="H29" s="89">
        <v>168.63</v>
      </c>
      <c r="I29" s="111">
        <v>0</v>
      </c>
      <c r="J29" s="111">
        <v>0.36880000000000002</v>
      </c>
      <c r="K29" s="111">
        <v>2.0999999999999999E-3</v>
      </c>
    </row>
    <row r="30" spans="1:11" customFormat="1">
      <c r="A30" s="1"/>
      <c r="B30" s="114" t="s">
        <v>249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4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245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246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5" t="s">
        <v>256</v>
      </c>
      <c r="C34" s="135"/>
      <c r="D34" s="135"/>
      <c r="E34" s="135"/>
      <c r="F34" s="135"/>
      <c r="G34" s="135"/>
      <c r="H34" s="135"/>
      <c r="I34" s="135"/>
      <c r="J34" s="135"/>
      <c r="K34" s="135"/>
    </row>
    <row r="35" spans="1:11" customFormat="1" ht="13.2"/>
    <row r="36" spans="1:11" customFormat="1" ht="13.2"/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" right="0" top="0.5" bottom="0.5" header="0" footer="0.25"/>
  <pageSetup paperSize="9" scale="8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515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525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D16" sqref="D16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2.55468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2" t="s">
        <v>196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10470.14</v>
      </c>
      <c r="K10" s="109"/>
      <c r="L10" s="109">
        <v>0.1323</v>
      </c>
    </row>
    <row r="11" spans="2:13" customFormat="1" ht="16.2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10470.14</v>
      </c>
      <c r="K11" s="110"/>
      <c r="L11" s="110">
        <v>0.1323</v>
      </c>
    </row>
    <row r="12" spans="2:13" customFormat="1" ht="16.2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9843.4599999999991</v>
      </c>
      <c r="K12" s="110"/>
      <c r="L12" s="110">
        <v>0.1244</v>
      </c>
    </row>
    <row r="13" spans="2:13" customFormat="1" ht="15.6">
      <c r="B13" s="57" t="s">
        <v>532</v>
      </c>
      <c r="C13" s="127">
        <v>9020017</v>
      </c>
      <c r="D13" s="127">
        <v>31</v>
      </c>
      <c r="E13" s="127" t="s">
        <v>533</v>
      </c>
      <c r="F13" s="127" t="s">
        <v>297</v>
      </c>
      <c r="G13" s="127" t="s">
        <v>165</v>
      </c>
      <c r="H13" s="89">
        <v>0</v>
      </c>
      <c r="I13" s="89">
        <v>0</v>
      </c>
      <c r="J13" s="89">
        <v>675.41</v>
      </c>
      <c r="K13" s="111">
        <f>+J13/$J$10</f>
        <v>6.4508210969480825E-2</v>
      </c>
      <c r="L13" s="111">
        <f>+J13/'סכום נכסי הקרן'!$C$42</f>
        <v>8.5372907484643473E-3</v>
      </c>
    </row>
    <row r="14" spans="2:13" customFormat="1" ht="15.6">
      <c r="B14" s="57" t="s">
        <v>534</v>
      </c>
      <c r="C14" s="127">
        <v>11010041</v>
      </c>
      <c r="D14" s="127">
        <v>12</v>
      </c>
      <c r="E14" s="127" t="s">
        <v>296</v>
      </c>
      <c r="F14" s="127" t="s">
        <v>297</v>
      </c>
      <c r="G14" s="127" t="s">
        <v>165</v>
      </c>
      <c r="H14" s="89">
        <v>0</v>
      </c>
      <c r="I14" s="89">
        <v>0</v>
      </c>
      <c r="J14" s="89">
        <v>9168.0499999999993</v>
      </c>
      <c r="K14" s="111">
        <f>+J14/$J$10</f>
        <v>0.87563776606616528</v>
      </c>
      <c r="L14" s="111">
        <f>+J14/'סכום נכסי הקרן'!$C$42</f>
        <v>0.11588562272761516</v>
      </c>
    </row>
    <row r="15" spans="2:13" customFormat="1" ht="16.2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626.66999999999996</v>
      </c>
      <c r="K15" s="110"/>
      <c r="L15" s="110">
        <v>7.9000000000000008E-3</v>
      </c>
    </row>
    <row r="16" spans="2:13" customFormat="1" ht="15.6">
      <c r="B16" s="57" t="s">
        <v>270</v>
      </c>
      <c r="C16" s="127">
        <v>1</v>
      </c>
      <c r="D16" s="127">
        <v>12</v>
      </c>
      <c r="E16" s="127" t="s">
        <v>296</v>
      </c>
      <c r="F16" s="127" t="s">
        <v>281</v>
      </c>
      <c r="G16" s="127" t="s">
        <v>164</v>
      </c>
      <c r="H16" s="111">
        <v>0</v>
      </c>
      <c r="I16" s="111">
        <v>0</v>
      </c>
      <c r="J16" s="89">
        <v>626.66999999999996</v>
      </c>
      <c r="K16" s="111">
        <v>5.9900000000000002E-2</v>
      </c>
      <c r="L16" s="111">
        <v>7.9000000000000008E-3</v>
      </c>
    </row>
    <row r="17" spans="1:12" customFormat="1" ht="16.2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6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6.2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6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6.2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6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6.2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6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6.2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6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6.2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6.2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6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6.2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6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5" t="s">
        <v>256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4.5546875" style="1" bestFit="1" customWidth="1"/>
    <col min="8" max="8" width="7.33203125" style="1" customWidth="1"/>
    <col min="9" max="9" width="8.8867187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-718586</v>
      </c>
      <c r="H11" s="82"/>
      <c r="I11" s="82">
        <v>-27.56</v>
      </c>
      <c r="J11" s="109"/>
      <c r="K11" s="109">
        <v>-2.9999999999999997E-4</v>
      </c>
      <c r="AW11" s="1"/>
    </row>
    <row r="12" spans="2:49" customFormat="1" ht="19.5" customHeight="1">
      <c r="B12" s="58" t="s">
        <v>526</v>
      </c>
      <c r="C12" s="86"/>
      <c r="D12" s="86"/>
      <c r="E12" s="86"/>
      <c r="F12" s="93"/>
      <c r="G12" s="88">
        <v>-718586</v>
      </c>
      <c r="H12" s="88"/>
      <c r="I12" s="88">
        <v>-27.56</v>
      </c>
      <c r="J12" s="110"/>
      <c r="K12" s="110">
        <v>-2.9999999999999997E-4</v>
      </c>
    </row>
    <row r="13" spans="2:49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525</v>
      </c>
      <c r="C15" s="86"/>
      <c r="D15" s="86"/>
      <c r="E15" s="86"/>
      <c r="F15" s="93"/>
      <c r="G15" s="88">
        <v>-718586</v>
      </c>
      <c r="H15" s="88"/>
      <c r="I15" s="88">
        <v>-27.56</v>
      </c>
      <c r="J15" s="110"/>
      <c r="K15" s="110">
        <v>-2.9999999999999997E-4</v>
      </c>
    </row>
    <row r="16" spans="2:49" customFormat="1" ht="15.6">
      <c r="B16" s="66" t="s">
        <v>527</v>
      </c>
      <c r="C16" s="87">
        <v>99056798</v>
      </c>
      <c r="D16" s="87" t="s">
        <v>518</v>
      </c>
      <c r="E16" s="87" t="s">
        <v>165</v>
      </c>
      <c r="F16" s="94">
        <v>44067</v>
      </c>
      <c r="G16" s="89">
        <v>-718586</v>
      </c>
      <c r="H16" s="89">
        <v>3.8347000000000002</v>
      </c>
      <c r="I16" s="89">
        <v>-27.56</v>
      </c>
      <c r="J16" s="111">
        <v>1</v>
      </c>
      <c r="K16" s="111">
        <v>-2.9999999999999997E-4</v>
      </c>
    </row>
    <row r="17" spans="1:11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6.2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6.2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6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bestFit="1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77734375" style="1" bestFit="1" customWidth="1"/>
    <col min="13" max="13" width="7.109375" style="1" bestFit="1" customWidth="1"/>
    <col min="14" max="14" width="8.44140625" style="1" customWidth="1"/>
    <col min="15" max="15" width="7.109375" style="1" customWidth="1"/>
    <col min="16" max="16" width="8.7773437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6.2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6.2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6.2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6.2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6.2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6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6.2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6.2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6.2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6.2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6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6.2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6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6.2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6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6.2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6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5" t="s">
        <v>256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77734375" style="1" bestFit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9.2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528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1" sqref="C1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5" t="s">
        <v>204</v>
      </c>
      <c r="C6" s="146"/>
      <c r="D6" s="147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133.6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232</v>
      </c>
      <c r="C11" s="86"/>
      <c r="D11" s="93"/>
    </row>
    <row r="12" spans="2:17" customFormat="1" ht="15.6">
      <c r="B12" s="64" t="s">
        <v>268</v>
      </c>
      <c r="C12" s="87"/>
      <c r="D12" s="94"/>
    </row>
    <row r="13" spans="2:17" customFormat="1" ht="16.2">
      <c r="B13" s="58" t="s">
        <v>231</v>
      </c>
      <c r="C13" s="86"/>
      <c r="D13" s="93"/>
    </row>
    <row r="14" spans="2:17" customFormat="1" ht="15.6">
      <c r="B14" s="117" t="s">
        <v>524</v>
      </c>
      <c r="C14" s="89">
        <v>133.6</v>
      </c>
      <c r="D14" s="94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40.109375" style="2" customWidth="1"/>
    <col min="3" max="3" width="10.5546875" style="2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6640625" style="1" bestFit="1" customWidth="1"/>
    <col min="9" max="9" width="9.88671875" style="1" bestFit="1" customWidth="1"/>
    <col min="10" max="10" width="7.88671875" style="1" bestFit="1" customWidth="1"/>
    <col min="11" max="11" width="8.88671875" style="1" bestFit="1" customWidth="1"/>
    <col min="12" max="12" width="17" style="1" bestFit="1" customWidth="1"/>
    <col min="13" max="13" width="8.5546875" style="1" customWidth="1"/>
    <col min="14" max="14" width="9.6640625" style="1" bestFit="1" customWidth="1"/>
    <col min="15" max="15" width="12.5546875" style="1" bestFit="1" customWidth="1"/>
    <col min="16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5.52</v>
      </c>
      <c r="I11" s="115"/>
      <c r="J11" s="109"/>
      <c r="K11" s="109">
        <v>3.3E-3</v>
      </c>
      <c r="L11" s="82">
        <v>26590306</v>
      </c>
      <c r="M11" s="82"/>
      <c r="N11" s="82"/>
      <c r="O11" s="82">
        <v>31425.14</v>
      </c>
      <c r="P11" s="109"/>
      <c r="Q11" s="109"/>
      <c r="R11" s="109">
        <v>0.3972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5.52</v>
      </c>
      <c r="I12" s="86"/>
      <c r="J12" s="110"/>
      <c r="K12" s="110">
        <v>3.3E-3</v>
      </c>
      <c r="L12" s="88">
        <v>26590306</v>
      </c>
      <c r="M12" s="88"/>
      <c r="N12" s="88"/>
      <c r="O12" s="88">
        <v>31425.14</v>
      </c>
      <c r="P12" s="110"/>
      <c r="Q12" s="110"/>
      <c r="R12" s="110">
        <v>0.3972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5.46</v>
      </c>
      <c r="I13" s="86"/>
      <c r="J13" s="110"/>
      <c r="K13" s="110">
        <v>1.9E-3</v>
      </c>
      <c r="L13" s="88">
        <v>10374806</v>
      </c>
      <c r="M13" s="88"/>
      <c r="N13" s="88"/>
      <c r="O13" s="88">
        <v>12769.03</v>
      </c>
      <c r="P13" s="110"/>
      <c r="Q13" s="110"/>
      <c r="R13" s="110">
        <v>0.16140000000000002</v>
      </c>
    </row>
    <row r="14" spans="2:53" customFormat="1" ht="15.6">
      <c r="B14" s="59" t="s">
        <v>280</v>
      </c>
      <c r="C14" s="87">
        <v>9590332</v>
      </c>
      <c r="D14" s="87" t="s">
        <v>142</v>
      </c>
      <c r="E14" s="87">
        <v>0</v>
      </c>
      <c r="F14" s="87" t="s">
        <v>281</v>
      </c>
      <c r="G14" s="94"/>
      <c r="H14" s="87">
        <v>0.82</v>
      </c>
      <c r="I14" s="87" t="s">
        <v>165</v>
      </c>
      <c r="J14" s="111">
        <v>0.04</v>
      </c>
      <c r="K14" s="111">
        <v>7.7000000000000002E-3</v>
      </c>
      <c r="L14" s="89">
        <v>1750079</v>
      </c>
      <c r="M14" s="89">
        <v>134.9</v>
      </c>
      <c r="N14" s="89">
        <v>0</v>
      </c>
      <c r="O14" s="89">
        <v>2360.86</v>
      </c>
      <c r="P14" s="111">
        <v>1E-4</v>
      </c>
      <c r="Q14" s="111">
        <v>7.51E-2</v>
      </c>
      <c r="R14" s="111">
        <v>2.98E-2</v>
      </c>
    </row>
    <row r="15" spans="2:53" customFormat="1" ht="15.6">
      <c r="B15" s="59" t="s">
        <v>282</v>
      </c>
      <c r="C15" s="87">
        <v>1137181</v>
      </c>
      <c r="D15" s="87" t="s">
        <v>142</v>
      </c>
      <c r="E15" s="87">
        <v>0</v>
      </c>
      <c r="F15" s="87" t="s">
        <v>281</v>
      </c>
      <c r="G15" s="94"/>
      <c r="H15" s="87">
        <v>0.08</v>
      </c>
      <c r="I15" s="87" t="s">
        <v>165</v>
      </c>
      <c r="J15" s="111">
        <v>1E-3</v>
      </c>
      <c r="K15" s="111">
        <v>2.0499999999999997E-2</v>
      </c>
      <c r="L15" s="89">
        <v>1763477</v>
      </c>
      <c r="M15" s="89">
        <v>100.84</v>
      </c>
      <c r="N15" s="89">
        <v>0</v>
      </c>
      <c r="O15" s="89">
        <v>1778.29</v>
      </c>
      <c r="P15" s="111">
        <v>2.9999999999999997E-4</v>
      </c>
      <c r="Q15" s="111">
        <v>5.6600000000000004E-2</v>
      </c>
      <c r="R15" s="111">
        <v>2.2499999999999999E-2</v>
      </c>
    </row>
    <row r="16" spans="2:53" customFormat="1" ht="15.6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4"/>
      <c r="H16" s="87">
        <v>4.9800000000000004</v>
      </c>
      <c r="I16" s="87" t="s">
        <v>165</v>
      </c>
      <c r="J16" s="111">
        <v>7.4999999999999997E-3</v>
      </c>
      <c r="K16" s="111">
        <v>-4.0999999999999995E-3</v>
      </c>
      <c r="L16" s="89">
        <v>4603250</v>
      </c>
      <c r="M16" s="89">
        <v>107.2</v>
      </c>
      <c r="N16" s="89">
        <v>0</v>
      </c>
      <c r="O16" s="89">
        <v>4934.68</v>
      </c>
      <c r="P16" s="111">
        <v>2.0000000000000001E-4</v>
      </c>
      <c r="Q16" s="111">
        <v>0.157</v>
      </c>
      <c r="R16" s="111">
        <v>6.2400000000000004E-2</v>
      </c>
    </row>
    <row r="17" spans="2:18" customFormat="1" ht="15.6">
      <c r="B17" s="59" t="s">
        <v>284</v>
      </c>
      <c r="C17" s="87">
        <v>1157023</v>
      </c>
      <c r="D17" s="87" t="s">
        <v>142</v>
      </c>
      <c r="E17" s="87">
        <v>0</v>
      </c>
      <c r="F17" s="87" t="s">
        <v>281</v>
      </c>
      <c r="G17" s="94"/>
      <c r="H17" s="87">
        <v>8.5</v>
      </c>
      <c r="I17" s="87" t="s">
        <v>165</v>
      </c>
      <c r="J17" s="111">
        <v>5.0000000000000001E-3</v>
      </c>
      <c r="K17" s="111">
        <v>-4.5999999999999999E-3</v>
      </c>
      <c r="L17" s="89">
        <v>900000</v>
      </c>
      <c r="M17" s="89">
        <v>108.8</v>
      </c>
      <c r="N17" s="89">
        <v>0</v>
      </c>
      <c r="O17" s="89">
        <v>979.2</v>
      </c>
      <c r="P17" s="111">
        <v>1E-4</v>
      </c>
      <c r="Q17" s="111">
        <v>3.1200000000000002E-2</v>
      </c>
      <c r="R17" s="111">
        <v>1.24E-2</v>
      </c>
    </row>
    <row r="18" spans="2:18" customFormat="1" ht="15.6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4"/>
      <c r="H18" s="87">
        <v>12.78</v>
      </c>
      <c r="I18" s="87" t="s">
        <v>165</v>
      </c>
      <c r="J18" s="111">
        <v>0.04</v>
      </c>
      <c r="K18" s="111">
        <v>-1.9E-3</v>
      </c>
      <c r="L18" s="89">
        <v>1358000</v>
      </c>
      <c r="M18" s="89">
        <v>200</v>
      </c>
      <c r="N18" s="89">
        <v>0</v>
      </c>
      <c r="O18" s="89">
        <v>2716</v>
      </c>
      <c r="P18" s="111">
        <v>1E-4</v>
      </c>
      <c r="Q18" s="111">
        <v>8.6400000000000005E-2</v>
      </c>
      <c r="R18" s="111">
        <v>3.4300000000000004E-2</v>
      </c>
    </row>
    <row r="19" spans="2:18" customFormat="1" ht="16.2">
      <c r="B19" s="58" t="s">
        <v>49</v>
      </c>
      <c r="C19" s="86"/>
      <c r="D19" s="86"/>
      <c r="E19" s="86"/>
      <c r="F19" s="86"/>
      <c r="G19" s="93"/>
      <c r="H19" s="86">
        <v>5.56</v>
      </c>
      <c r="I19" s="86"/>
      <c r="J19" s="110"/>
      <c r="K19" s="110">
        <v>4.1999999999999997E-3</v>
      </c>
      <c r="L19" s="88">
        <v>16215500</v>
      </c>
      <c r="M19" s="88"/>
      <c r="N19" s="88"/>
      <c r="O19" s="88">
        <v>18656.11</v>
      </c>
      <c r="P19" s="110"/>
      <c r="Q19" s="110"/>
      <c r="R19" s="110">
        <v>0.23579999999999998</v>
      </c>
    </row>
    <row r="20" spans="2:18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89"/>
      <c r="P20" s="111"/>
      <c r="Q20" s="111"/>
      <c r="R20" s="111"/>
    </row>
    <row r="21" spans="2:18" customFormat="1" ht="15.6">
      <c r="B21" s="59" t="s">
        <v>286</v>
      </c>
      <c r="C21" s="87">
        <v>1150879</v>
      </c>
      <c r="D21" s="87" t="s">
        <v>142</v>
      </c>
      <c r="E21" s="87">
        <v>0</v>
      </c>
      <c r="F21" s="87" t="s">
        <v>281</v>
      </c>
      <c r="G21" s="94"/>
      <c r="H21" s="87">
        <v>7.45</v>
      </c>
      <c r="I21" s="87" t="s">
        <v>165</v>
      </c>
      <c r="J21" s="111">
        <v>2.2499999999999999E-2</v>
      </c>
      <c r="K21" s="111">
        <v>5.6999999999999993E-3</v>
      </c>
      <c r="L21" s="89">
        <v>2955000</v>
      </c>
      <c r="M21" s="89">
        <v>113.1</v>
      </c>
      <c r="N21" s="89">
        <v>0</v>
      </c>
      <c r="O21" s="89">
        <v>3342.11</v>
      </c>
      <c r="P21" s="111">
        <v>2.0000000000000001E-4</v>
      </c>
      <c r="Q21" s="111">
        <v>0.10640000000000001</v>
      </c>
      <c r="R21" s="111">
        <v>4.2199999999999994E-2</v>
      </c>
    </row>
    <row r="22" spans="2:18" customFormat="1" ht="15.6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4"/>
      <c r="H22" s="87">
        <v>14.85</v>
      </c>
      <c r="I22" s="87" t="s">
        <v>165</v>
      </c>
      <c r="J22" s="111">
        <v>5.5E-2</v>
      </c>
      <c r="K22" s="111">
        <v>1.44E-2</v>
      </c>
      <c r="L22" s="89">
        <v>836500</v>
      </c>
      <c r="M22" s="89">
        <v>177.75</v>
      </c>
      <c r="N22" s="89">
        <v>0</v>
      </c>
      <c r="O22" s="89">
        <v>1486.88</v>
      </c>
      <c r="P22" s="111">
        <v>0</v>
      </c>
      <c r="Q22" s="111">
        <v>4.7300000000000002E-2</v>
      </c>
      <c r="R22" s="111">
        <v>1.8799999999999997E-2</v>
      </c>
    </row>
    <row r="23" spans="2:18" customFormat="1" ht="15.6">
      <c r="B23" s="59" t="s">
        <v>288</v>
      </c>
      <c r="C23" s="87">
        <v>1099456</v>
      </c>
      <c r="D23" s="87" t="s">
        <v>142</v>
      </c>
      <c r="E23" s="87">
        <v>0</v>
      </c>
      <c r="F23" s="87" t="s">
        <v>281</v>
      </c>
      <c r="G23" s="94"/>
      <c r="H23" s="87">
        <v>5.15</v>
      </c>
      <c r="I23" s="87" t="s">
        <v>165</v>
      </c>
      <c r="J23" s="111">
        <v>6.25E-2</v>
      </c>
      <c r="K23" s="111">
        <v>4.0000000000000001E-3</v>
      </c>
      <c r="L23" s="89">
        <v>855000</v>
      </c>
      <c r="M23" s="89">
        <v>140.86000000000001</v>
      </c>
      <c r="N23" s="89">
        <v>0</v>
      </c>
      <c r="O23" s="89">
        <v>1204.3499999999999</v>
      </c>
      <c r="P23" s="111">
        <v>1E-4</v>
      </c>
      <c r="Q23" s="111">
        <v>3.8300000000000001E-2</v>
      </c>
      <c r="R23" s="111">
        <v>1.52E-2</v>
      </c>
    </row>
    <row r="24" spans="2:18" customFormat="1" ht="15.6">
      <c r="B24" s="59" t="s">
        <v>289</v>
      </c>
      <c r="C24" s="87">
        <v>1155068</v>
      </c>
      <c r="D24" s="87" t="s">
        <v>142</v>
      </c>
      <c r="E24" s="87">
        <v>0</v>
      </c>
      <c r="F24" s="87" t="s">
        <v>281</v>
      </c>
      <c r="G24" s="94"/>
      <c r="H24" s="87">
        <v>3.08</v>
      </c>
      <c r="I24" s="87" t="s">
        <v>165</v>
      </c>
      <c r="J24" s="111">
        <v>1.4999999999999999E-2</v>
      </c>
      <c r="K24" s="111">
        <v>1.9E-3</v>
      </c>
      <c r="L24" s="89">
        <v>4350000</v>
      </c>
      <c r="M24" s="89">
        <v>105.38</v>
      </c>
      <c r="N24" s="89">
        <v>0</v>
      </c>
      <c r="O24" s="89">
        <v>4584.03</v>
      </c>
      <c r="P24" s="111">
        <v>2.9999999999999997E-4</v>
      </c>
      <c r="Q24" s="111">
        <v>0.1459</v>
      </c>
      <c r="R24" s="111">
        <v>5.79E-2</v>
      </c>
    </row>
    <row r="25" spans="2:18" customFormat="1" ht="15.6">
      <c r="B25" s="59" t="s">
        <v>290</v>
      </c>
      <c r="C25" s="87">
        <v>1130848</v>
      </c>
      <c r="D25" s="87" t="s">
        <v>142</v>
      </c>
      <c r="E25" s="87">
        <v>0</v>
      </c>
      <c r="F25" s="87" t="s">
        <v>281</v>
      </c>
      <c r="G25" s="94"/>
      <c r="H25" s="87">
        <v>3.3</v>
      </c>
      <c r="I25" s="87" t="s">
        <v>165</v>
      </c>
      <c r="J25" s="111">
        <v>3.7499999999999999E-2</v>
      </c>
      <c r="K25" s="111">
        <v>2.3E-3</v>
      </c>
      <c r="L25" s="89">
        <v>990000</v>
      </c>
      <c r="M25" s="89">
        <v>114.16</v>
      </c>
      <c r="N25" s="89">
        <v>0</v>
      </c>
      <c r="O25" s="89">
        <v>1130.18</v>
      </c>
      <c r="P25" s="111">
        <v>1E-4</v>
      </c>
      <c r="Q25" s="111">
        <v>3.6000000000000004E-2</v>
      </c>
      <c r="R25" s="111">
        <v>1.43E-2</v>
      </c>
    </row>
    <row r="26" spans="2:18" customFormat="1" ht="15.6">
      <c r="B26" s="59" t="s">
        <v>291</v>
      </c>
      <c r="C26" s="87">
        <v>1139344</v>
      </c>
      <c r="D26" s="87" t="s">
        <v>142</v>
      </c>
      <c r="E26" s="87">
        <v>0</v>
      </c>
      <c r="F26" s="87" t="s">
        <v>281</v>
      </c>
      <c r="G26" s="94"/>
      <c r="H26" s="87">
        <v>6.12</v>
      </c>
      <c r="I26" s="87" t="s">
        <v>165</v>
      </c>
      <c r="J26" s="111">
        <v>0.02</v>
      </c>
      <c r="K26" s="111">
        <v>4.4000000000000003E-3</v>
      </c>
      <c r="L26" s="89">
        <v>3371000</v>
      </c>
      <c r="M26" s="89">
        <v>110.98</v>
      </c>
      <c r="N26" s="89">
        <v>0</v>
      </c>
      <c r="O26" s="89">
        <v>3741.14</v>
      </c>
      <c r="P26" s="111">
        <v>2.0000000000000001E-4</v>
      </c>
      <c r="Q26" s="111">
        <v>0.11900000000000001</v>
      </c>
      <c r="R26" s="111">
        <v>4.7300000000000002E-2</v>
      </c>
    </row>
    <row r="27" spans="2:18" customFormat="1" ht="15.6">
      <c r="B27" s="59" t="s">
        <v>292</v>
      </c>
      <c r="C27" s="87">
        <v>1126747</v>
      </c>
      <c r="D27" s="87" t="s">
        <v>142</v>
      </c>
      <c r="E27" s="87">
        <v>0</v>
      </c>
      <c r="F27" s="87" t="s">
        <v>281</v>
      </c>
      <c r="G27" s="94"/>
      <c r="H27" s="87">
        <v>2.38</v>
      </c>
      <c r="I27" s="87" t="s">
        <v>165</v>
      </c>
      <c r="J27" s="111">
        <v>4.2500000000000003E-2</v>
      </c>
      <c r="K27" s="111">
        <v>1.2999999999999999E-3</v>
      </c>
      <c r="L27" s="89">
        <v>2002000</v>
      </c>
      <c r="M27" s="89">
        <v>112.39</v>
      </c>
      <c r="N27" s="89">
        <v>0</v>
      </c>
      <c r="O27" s="89">
        <v>2250.0500000000002</v>
      </c>
      <c r="P27" s="111">
        <v>1E-4</v>
      </c>
      <c r="Q27" s="111">
        <v>7.1599999999999997E-2</v>
      </c>
      <c r="R27" s="111">
        <v>2.8399999999999998E-2</v>
      </c>
    </row>
    <row r="28" spans="2:18" customFormat="1" ht="15.6">
      <c r="B28" s="59" t="s">
        <v>293</v>
      </c>
      <c r="C28" s="87">
        <v>1135557</v>
      </c>
      <c r="D28" s="87" t="s">
        <v>142</v>
      </c>
      <c r="E28" s="87">
        <v>0</v>
      </c>
      <c r="F28" s="87" t="s">
        <v>281</v>
      </c>
      <c r="G28" s="94"/>
      <c r="H28" s="87">
        <v>4.75</v>
      </c>
      <c r="I28" s="87" t="s">
        <v>165</v>
      </c>
      <c r="J28" s="111">
        <v>1.7500000000000002E-2</v>
      </c>
      <c r="K28" s="111">
        <v>3.0999999999999999E-3</v>
      </c>
      <c r="L28" s="89">
        <v>856000</v>
      </c>
      <c r="M28" s="89">
        <v>107.17</v>
      </c>
      <c r="N28" s="89">
        <v>0</v>
      </c>
      <c r="O28" s="89">
        <v>917.38</v>
      </c>
      <c r="P28" s="111">
        <v>0</v>
      </c>
      <c r="Q28" s="111">
        <v>2.92E-2</v>
      </c>
      <c r="R28" s="111">
        <v>1.1599999999999999E-2</v>
      </c>
    </row>
    <row r="29" spans="2:18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89"/>
      <c r="P29" s="111"/>
      <c r="Q29" s="111"/>
      <c r="R29" s="111"/>
    </row>
    <row r="30" spans="2:18" customFormat="1" ht="16.2">
      <c r="B30" s="58" t="s">
        <v>67</v>
      </c>
      <c r="C30" s="86"/>
      <c r="D30" s="86"/>
      <c r="E30" s="86"/>
      <c r="F30" s="86"/>
      <c r="G30" s="93"/>
      <c r="H30" s="86"/>
      <c r="I30" s="86"/>
      <c r="J30" s="110"/>
      <c r="K30" s="110"/>
      <c r="L30" s="88"/>
      <c r="M30" s="88"/>
      <c r="N30" s="88"/>
      <c r="O30" s="88"/>
      <c r="P30" s="110"/>
      <c r="Q30" s="110"/>
      <c r="R30" s="110"/>
    </row>
    <row r="31" spans="2:18" customFormat="1" ht="15.6">
      <c r="B31" s="59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89"/>
      <c r="P31" s="111"/>
      <c r="Q31" s="111"/>
      <c r="R31" s="111"/>
    </row>
    <row r="32" spans="2:18" customFormat="1" ht="16.2">
      <c r="B32" s="58" t="s">
        <v>231</v>
      </c>
      <c r="C32" s="86"/>
      <c r="D32" s="86"/>
      <c r="E32" s="86"/>
      <c r="F32" s="86"/>
      <c r="G32" s="93"/>
      <c r="H32" s="86"/>
      <c r="I32" s="86"/>
      <c r="J32" s="110"/>
      <c r="K32" s="110"/>
      <c r="L32" s="88"/>
      <c r="M32" s="88"/>
      <c r="N32" s="88"/>
      <c r="O32" s="88"/>
      <c r="P32" s="110"/>
      <c r="Q32" s="110"/>
      <c r="R32" s="110"/>
    </row>
    <row r="33" spans="2:18" customFormat="1" ht="31.2">
      <c r="B33" s="58" t="s">
        <v>76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268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77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>
      <c r="B36" s="117" t="s">
        <v>268</v>
      </c>
      <c r="C36" s="87"/>
      <c r="D36" s="87"/>
      <c r="E36" s="87"/>
      <c r="F36" s="87"/>
      <c r="G36" s="94"/>
      <c r="H36" s="87"/>
      <c r="I36" s="87"/>
      <c r="J36" s="111"/>
      <c r="K36" s="111"/>
      <c r="L36" s="89"/>
      <c r="M36" s="89"/>
      <c r="N36" s="89"/>
      <c r="O36" s="89"/>
      <c r="P36" s="111"/>
      <c r="Q36" s="111"/>
      <c r="R36" s="111"/>
    </row>
    <row r="37" spans="2:18">
      <c r="B37" s="114" t="s">
        <v>133</v>
      </c>
      <c r="C37" s="1"/>
      <c r="D37" s="1"/>
    </row>
    <row r="38" spans="2:18">
      <c r="B38" s="114" t="s">
        <v>245</v>
      </c>
      <c r="C38" s="1"/>
      <c r="D38" s="1"/>
    </row>
    <row r="39" spans="2:18">
      <c r="B39" s="142" t="s">
        <v>246</v>
      </c>
      <c r="C39" s="142"/>
      <c r="D39" s="142"/>
    </row>
    <row r="40" spans="2:18">
      <c r="B40" s="135" t="s">
        <v>256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zoomScale="85" zoomScaleNormal="85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77734375" style="1" bestFit="1" customWidth="1"/>
    <col min="14" max="14" width="7.5546875" style="1" customWidth="1"/>
    <col min="15" max="15" width="7.6640625" style="1" customWidth="1"/>
    <col min="16" max="16" width="6.88671875" style="1" customWidth="1"/>
    <col min="17" max="18" width="8.777343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E185A682-9625-4F3F-A045-83C4300E4AD4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A11" workbookViewId="0">
      <selection activeCell="G32" sqref="G32"/>
    </sheetView>
  </sheetViews>
  <sheetFormatPr defaultColWidth="9.109375" defaultRowHeight="17.399999999999999"/>
  <cols>
    <col min="1" max="1" width="6.33203125" style="1" customWidth="1"/>
    <col min="2" max="2" width="54.88671875" style="2" customWidth="1"/>
    <col min="3" max="3" width="11.88671875" style="2" customWidth="1"/>
    <col min="4" max="4" width="10.33203125" style="2" customWidth="1"/>
    <col min="5" max="5" width="5.33203125" style="2" customWidth="1"/>
    <col min="6" max="6" width="8.21875" style="2" customWidth="1"/>
    <col min="7" max="7" width="16.21875" style="1" bestFit="1" customWidth="1"/>
    <col min="8" max="8" width="8" style="1" customWidth="1"/>
    <col min="9" max="9" width="11.44140625" style="1" bestFit="1" customWidth="1"/>
    <col min="10" max="10" width="11.6640625" style="1" customWidth="1"/>
    <col min="11" max="11" width="8.109375" style="1" customWidth="1"/>
    <col min="12" max="12" width="9.88671875" style="1" bestFit="1" customWidth="1"/>
    <col min="13" max="13" width="8.77734375" style="1" customWidth="1"/>
    <col min="14" max="14" width="10.33203125" style="1" customWidth="1"/>
    <col min="15" max="15" width="16.5546875" style="1" customWidth="1"/>
    <col min="16" max="16" width="9.6640625" style="1" customWidth="1"/>
    <col min="17" max="17" width="8.77734375" style="1" customWidth="1"/>
    <col min="18" max="18" width="12.33203125" style="1" customWidth="1"/>
    <col min="19" max="19" width="11.109375" style="1" customWidth="1"/>
    <col min="20" max="20" width="10.88671875" style="1" bestFit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4.71</v>
      </c>
      <c r="L11" s="115"/>
      <c r="M11" s="109"/>
      <c r="N11" s="109">
        <v>1.5300000000000001E-2</v>
      </c>
      <c r="O11" s="82">
        <v>6413018.2599999998</v>
      </c>
      <c r="P11" s="82"/>
      <c r="Q11" s="82">
        <v>53.502000000000002</v>
      </c>
      <c r="R11" s="82">
        <v>6716.96</v>
      </c>
      <c r="S11" s="109"/>
      <c r="T11" s="109"/>
      <c r="U11" s="109">
        <v>8.4900000000000003E-2</v>
      </c>
      <c r="V11" s="5"/>
      <c r="BI11" s="1"/>
      <c r="BJ11" s="3"/>
      <c r="BK11" s="1"/>
      <c r="BN11" s="1"/>
    </row>
    <row r="12" spans="2:66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4.71</v>
      </c>
      <c r="L12" s="86"/>
      <c r="M12" s="110"/>
      <c r="N12" s="110">
        <v>1.5300000000000001E-2</v>
      </c>
      <c r="O12" s="88">
        <v>6413018.2599999998</v>
      </c>
      <c r="P12" s="88"/>
      <c r="Q12" s="88">
        <v>53.502000000000002</v>
      </c>
      <c r="R12" s="88">
        <v>6716.96</v>
      </c>
      <c r="S12" s="110"/>
      <c r="T12" s="110"/>
      <c r="U12" s="110">
        <v>8.4900000000000003E-2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5.95</v>
      </c>
      <c r="L13" s="86"/>
      <c r="M13" s="110"/>
      <c r="N13" s="110">
        <v>6.0000000000000001E-3</v>
      </c>
      <c r="O13" s="88">
        <v>3139154.95</v>
      </c>
      <c r="P13" s="88"/>
      <c r="Q13" s="88">
        <v>53.502000000000002</v>
      </c>
      <c r="R13" s="88">
        <v>3344.04</v>
      </c>
      <c r="S13" s="110"/>
      <c r="T13" s="110"/>
      <c r="U13" s="110">
        <v>4.2300000000000004E-2</v>
      </c>
    </row>
    <row r="14" spans="2:66" customFormat="1" ht="15.6">
      <c r="B14" s="59" t="s">
        <v>294</v>
      </c>
      <c r="C14" s="87">
        <v>2310282</v>
      </c>
      <c r="D14" s="87" t="s">
        <v>142</v>
      </c>
      <c r="E14" s="87"/>
      <c r="F14" s="87">
        <v>231</v>
      </c>
      <c r="G14" s="87" t="s">
        <v>295</v>
      </c>
      <c r="H14" s="87" t="s">
        <v>296</v>
      </c>
      <c r="I14" s="87" t="s">
        <v>297</v>
      </c>
      <c r="J14" s="94"/>
      <c r="K14" s="87">
        <v>5.67</v>
      </c>
      <c r="L14" s="87" t="s">
        <v>165</v>
      </c>
      <c r="M14" s="111">
        <v>3.8E-3</v>
      </c>
      <c r="N14" s="111">
        <v>2.8000000000000004E-3</v>
      </c>
      <c r="O14" s="89">
        <v>426000</v>
      </c>
      <c r="P14" s="89">
        <v>99.16</v>
      </c>
      <c r="Q14" s="89">
        <v>0</v>
      </c>
      <c r="R14" s="89">
        <v>422.42</v>
      </c>
      <c r="S14" s="111">
        <v>1E-4</v>
      </c>
      <c r="T14" s="111">
        <v>6.2899999999999998E-2</v>
      </c>
      <c r="U14" s="111">
        <v>5.3E-3</v>
      </c>
    </row>
    <row r="15" spans="2:66" customFormat="1" ht="15.6">
      <c r="B15" s="59" t="s">
        <v>298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296</v>
      </c>
      <c r="I15" s="87" t="s">
        <v>297</v>
      </c>
      <c r="J15" s="94"/>
      <c r="K15" s="87">
        <v>5.24</v>
      </c>
      <c r="L15" s="87" t="s">
        <v>165</v>
      </c>
      <c r="M15" s="111">
        <v>5.0000000000000001E-3</v>
      </c>
      <c r="N15" s="111">
        <v>-1.8E-3</v>
      </c>
      <c r="O15" s="89">
        <v>327000</v>
      </c>
      <c r="P15" s="89">
        <v>100</v>
      </c>
      <c r="Q15" s="89">
        <v>0</v>
      </c>
      <c r="R15" s="89">
        <v>327</v>
      </c>
      <c r="S15" s="111">
        <v>5.9999999999999995E-4</v>
      </c>
      <c r="T15" s="111">
        <v>4.87E-2</v>
      </c>
      <c r="U15" s="111">
        <v>4.0999999999999995E-3</v>
      </c>
    </row>
    <row r="16" spans="2:66" customFormat="1" ht="15.6">
      <c r="B16" s="59" t="s">
        <v>299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296</v>
      </c>
      <c r="I16" s="87" t="s">
        <v>297</v>
      </c>
      <c r="J16" s="94"/>
      <c r="K16" s="87">
        <v>15.34</v>
      </c>
      <c r="L16" s="87" t="s">
        <v>165</v>
      </c>
      <c r="M16" s="111">
        <v>2.4500000000000001E-2</v>
      </c>
      <c r="N16" s="111">
        <v>5.3E-3</v>
      </c>
      <c r="O16" s="89">
        <v>194000</v>
      </c>
      <c r="P16" s="89">
        <v>124</v>
      </c>
      <c r="Q16" s="89">
        <v>0</v>
      </c>
      <c r="R16" s="89">
        <v>240.56</v>
      </c>
      <c r="S16" s="111">
        <v>1E-4</v>
      </c>
      <c r="T16" s="111">
        <v>3.5799999999999998E-2</v>
      </c>
      <c r="U16" s="111">
        <v>3.0000000000000001E-3</v>
      </c>
    </row>
    <row r="17" spans="2:21" customFormat="1" ht="15.6">
      <c r="B17" s="59" t="s">
        <v>300</v>
      </c>
      <c r="C17" s="87">
        <v>1160944</v>
      </c>
      <c r="D17" s="87" t="s">
        <v>142</v>
      </c>
      <c r="E17" s="87"/>
      <c r="F17" s="87">
        <v>1300</v>
      </c>
      <c r="G17" s="87" t="s">
        <v>535</v>
      </c>
      <c r="H17" s="87" t="s">
        <v>301</v>
      </c>
      <c r="I17" s="87" t="s">
        <v>297</v>
      </c>
      <c r="J17" s="94"/>
      <c r="K17" s="87">
        <v>8.1</v>
      </c>
      <c r="L17" s="87" t="s">
        <v>165</v>
      </c>
      <c r="M17" s="111">
        <v>6.5000000000000006E-3</v>
      </c>
      <c r="N17" s="111">
        <v>1.15E-2</v>
      </c>
      <c r="O17" s="89">
        <v>374300</v>
      </c>
      <c r="P17" s="89">
        <v>95.57</v>
      </c>
      <c r="Q17" s="89">
        <v>0</v>
      </c>
      <c r="R17" s="89">
        <v>357.72</v>
      </c>
      <c r="S17" s="111">
        <v>1.2999999999999999E-3</v>
      </c>
      <c r="T17" s="111">
        <v>5.33E-2</v>
      </c>
      <c r="U17" s="111">
        <v>4.5000000000000005E-3</v>
      </c>
    </row>
    <row r="18" spans="2:21" customFormat="1" ht="15.6">
      <c r="B18" s="59" t="s">
        <v>302</v>
      </c>
      <c r="C18" s="87">
        <v>7590219</v>
      </c>
      <c r="D18" s="87" t="s">
        <v>142</v>
      </c>
      <c r="E18" s="87"/>
      <c r="F18" s="87">
        <v>759</v>
      </c>
      <c r="G18" s="87" t="s">
        <v>535</v>
      </c>
      <c r="H18" s="87" t="s">
        <v>301</v>
      </c>
      <c r="I18" s="87" t="s">
        <v>297</v>
      </c>
      <c r="J18" s="94"/>
      <c r="K18" s="87">
        <v>5.0999999999999996</v>
      </c>
      <c r="L18" s="87" t="s">
        <v>165</v>
      </c>
      <c r="M18" s="111">
        <v>5.0000000000000001E-3</v>
      </c>
      <c r="N18" s="111">
        <v>7.9000000000000008E-3</v>
      </c>
      <c r="O18" s="89">
        <v>400000</v>
      </c>
      <c r="P18" s="89">
        <v>98.49</v>
      </c>
      <c r="Q18" s="89">
        <v>0</v>
      </c>
      <c r="R18" s="89">
        <v>393.96</v>
      </c>
      <c r="S18" s="111">
        <v>4.0000000000000002E-4</v>
      </c>
      <c r="T18" s="111">
        <v>5.8700000000000002E-2</v>
      </c>
      <c r="U18" s="111">
        <v>5.0000000000000001E-3</v>
      </c>
    </row>
    <row r="19" spans="2:21" customFormat="1" ht="15.6">
      <c r="B19" s="59" t="s">
        <v>303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301</v>
      </c>
      <c r="I19" s="87" t="s">
        <v>297</v>
      </c>
      <c r="J19" s="94"/>
      <c r="K19" s="87">
        <v>4.3099999999999996</v>
      </c>
      <c r="L19" s="87" t="s">
        <v>165</v>
      </c>
      <c r="M19" s="111">
        <v>0.05</v>
      </c>
      <c r="N19" s="111">
        <v>3.2000000000000002E-3</v>
      </c>
      <c r="O19" s="89">
        <v>308591.11</v>
      </c>
      <c r="P19" s="89">
        <v>117.68</v>
      </c>
      <c r="Q19" s="89">
        <v>53.502000000000002</v>
      </c>
      <c r="R19" s="89">
        <v>416.65</v>
      </c>
      <c r="S19" s="111">
        <v>4.0000000000000002E-4</v>
      </c>
      <c r="T19" s="111">
        <v>6.2E-2</v>
      </c>
      <c r="U19" s="111">
        <v>5.3E-3</v>
      </c>
    </row>
    <row r="20" spans="2:21" customFormat="1" ht="15.6">
      <c r="B20" s="59" t="s">
        <v>304</v>
      </c>
      <c r="C20" s="87">
        <v>1134030</v>
      </c>
      <c r="D20" s="87" t="s">
        <v>142</v>
      </c>
      <c r="E20" s="87"/>
      <c r="F20" s="87">
        <v>1367</v>
      </c>
      <c r="G20" s="87" t="s">
        <v>305</v>
      </c>
      <c r="H20" s="87" t="s">
        <v>306</v>
      </c>
      <c r="I20" s="87" t="s">
        <v>297</v>
      </c>
      <c r="J20" s="94"/>
      <c r="K20" s="87">
        <v>4.95</v>
      </c>
      <c r="L20" s="87" t="s">
        <v>165</v>
      </c>
      <c r="M20" s="111">
        <v>2.4E-2</v>
      </c>
      <c r="N20" s="111">
        <v>4.8999999999999998E-3</v>
      </c>
      <c r="O20" s="89">
        <v>225000</v>
      </c>
      <c r="P20" s="89">
        <v>110.5</v>
      </c>
      <c r="Q20" s="89">
        <v>0</v>
      </c>
      <c r="R20" s="89">
        <v>248.63</v>
      </c>
      <c r="S20" s="111">
        <v>8.0000000000000004E-4</v>
      </c>
      <c r="T20" s="111">
        <v>3.7000000000000005E-2</v>
      </c>
      <c r="U20" s="111">
        <v>3.0999999999999999E-3</v>
      </c>
    </row>
    <row r="21" spans="2:21" customFormat="1" ht="15.6">
      <c r="B21" s="59" t="s">
        <v>307</v>
      </c>
      <c r="C21" s="87">
        <v>1134048</v>
      </c>
      <c r="D21" s="87" t="s">
        <v>142</v>
      </c>
      <c r="E21" s="87"/>
      <c r="F21" s="87">
        <v>1367</v>
      </c>
      <c r="G21" s="87" t="s">
        <v>305</v>
      </c>
      <c r="H21" s="87" t="s">
        <v>306</v>
      </c>
      <c r="I21" s="87" t="s">
        <v>297</v>
      </c>
      <c r="J21" s="94"/>
      <c r="K21" s="87">
        <v>5.84</v>
      </c>
      <c r="L21" s="87" t="s">
        <v>165</v>
      </c>
      <c r="M21" s="111">
        <v>2.4E-2</v>
      </c>
      <c r="N21" s="111">
        <v>5.6999999999999993E-3</v>
      </c>
      <c r="O21" s="89">
        <v>225000</v>
      </c>
      <c r="P21" s="89">
        <v>111.79</v>
      </c>
      <c r="Q21" s="89">
        <v>0</v>
      </c>
      <c r="R21" s="89">
        <v>251.53</v>
      </c>
      <c r="S21" s="111">
        <v>8.0000000000000004E-4</v>
      </c>
      <c r="T21" s="111">
        <v>3.7400000000000003E-2</v>
      </c>
      <c r="U21" s="111">
        <v>3.2000000000000002E-3</v>
      </c>
    </row>
    <row r="22" spans="2:21" customFormat="1" ht="15.6">
      <c r="B22" s="59" t="s">
        <v>308</v>
      </c>
      <c r="C22" s="87">
        <v>1142595</v>
      </c>
      <c r="D22" s="87" t="s">
        <v>142</v>
      </c>
      <c r="E22" s="87"/>
      <c r="F22" s="87">
        <v>1363</v>
      </c>
      <c r="G22" s="87" t="s">
        <v>309</v>
      </c>
      <c r="H22" s="87" t="s">
        <v>306</v>
      </c>
      <c r="I22" s="87" t="s">
        <v>297</v>
      </c>
      <c r="J22" s="94"/>
      <c r="K22" s="87">
        <v>5.03</v>
      </c>
      <c r="L22" s="87" t="s">
        <v>165</v>
      </c>
      <c r="M22" s="111">
        <v>1.23E-2</v>
      </c>
      <c r="N22" s="111">
        <v>7.9000000000000008E-3</v>
      </c>
      <c r="O22" s="89">
        <v>415000</v>
      </c>
      <c r="P22" s="89">
        <v>103.25</v>
      </c>
      <c r="Q22" s="89">
        <v>0</v>
      </c>
      <c r="R22" s="89">
        <v>428.49</v>
      </c>
      <c r="S22" s="111">
        <v>2.0000000000000001E-4</v>
      </c>
      <c r="T22" s="111">
        <v>6.3799999999999996E-2</v>
      </c>
      <c r="U22" s="111">
        <v>5.4000000000000003E-3</v>
      </c>
    </row>
    <row r="23" spans="2:21" customFormat="1" ht="15.6">
      <c r="B23" s="59" t="s">
        <v>310</v>
      </c>
      <c r="C23" s="87">
        <v>1130632</v>
      </c>
      <c r="D23" s="87" t="s">
        <v>142</v>
      </c>
      <c r="E23" s="87"/>
      <c r="F23" s="87">
        <v>1450</v>
      </c>
      <c r="G23" s="87" t="s">
        <v>535</v>
      </c>
      <c r="H23" s="87" t="s">
        <v>311</v>
      </c>
      <c r="I23" s="87" t="s">
        <v>297</v>
      </c>
      <c r="J23" s="94"/>
      <c r="K23" s="87">
        <v>2.04</v>
      </c>
      <c r="L23" s="87" t="s">
        <v>165</v>
      </c>
      <c r="M23" s="111">
        <v>3.3500000000000002E-2</v>
      </c>
      <c r="N23" s="111">
        <v>1.3600000000000001E-2</v>
      </c>
      <c r="O23" s="89">
        <v>244263.84</v>
      </c>
      <c r="P23" s="89">
        <v>105.25</v>
      </c>
      <c r="Q23" s="89">
        <v>0</v>
      </c>
      <c r="R23" s="89">
        <v>257.08999999999997</v>
      </c>
      <c r="S23" s="111">
        <v>8.0000000000000004E-4</v>
      </c>
      <c r="T23" s="111">
        <v>3.8300000000000001E-2</v>
      </c>
      <c r="U23" s="111">
        <v>3.2000000000000002E-3</v>
      </c>
    </row>
    <row r="24" spans="2:21" customFormat="1" ht="16.2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3.62</v>
      </c>
      <c r="L24" s="86"/>
      <c r="M24" s="110"/>
      <c r="N24" s="110">
        <v>2.1899999999999999E-2</v>
      </c>
      <c r="O24" s="88">
        <v>2537187.2999999998</v>
      </c>
      <c r="P24" s="88"/>
      <c r="Q24" s="88"/>
      <c r="R24" s="88">
        <v>2663.36</v>
      </c>
      <c r="S24" s="110"/>
      <c r="T24" s="110"/>
      <c r="U24" s="110">
        <v>3.3700000000000001E-2</v>
      </c>
    </row>
    <row r="25" spans="2:21" customFormat="1" ht="15.6">
      <c r="B25" s="59" t="s">
        <v>312</v>
      </c>
      <c r="C25" s="87">
        <v>1138114</v>
      </c>
      <c r="D25" s="87" t="s">
        <v>142</v>
      </c>
      <c r="E25" s="87"/>
      <c r="F25" s="87">
        <v>1328</v>
      </c>
      <c r="G25" s="87" t="s">
        <v>535</v>
      </c>
      <c r="H25" s="87" t="s">
        <v>301</v>
      </c>
      <c r="I25" s="87" t="s">
        <v>297</v>
      </c>
      <c r="J25" s="94"/>
      <c r="K25" s="87">
        <v>3</v>
      </c>
      <c r="L25" s="87" t="s">
        <v>165</v>
      </c>
      <c r="M25" s="111">
        <v>3.39E-2</v>
      </c>
      <c r="N25" s="111">
        <v>1.1299999999999999E-2</v>
      </c>
      <c r="O25" s="89">
        <v>237670</v>
      </c>
      <c r="P25" s="89">
        <v>109.45</v>
      </c>
      <c r="Q25" s="89">
        <v>0</v>
      </c>
      <c r="R25" s="89">
        <v>260.13</v>
      </c>
      <c r="S25" s="111">
        <v>2.0000000000000001E-4</v>
      </c>
      <c r="T25" s="111">
        <v>3.8699999999999998E-2</v>
      </c>
      <c r="U25" s="111">
        <v>3.3E-3</v>
      </c>
    </row>
    <row r="26" spans="2:21" customFormat="1" ht="15.6">
      <c r="B26" s="59" t="s">
        <v>313</v>
      </c>
      <c r="C26" s="87">
        <v>1137033</v>
      </c>
      <c r="D26" s="87" t="s">
        <v>142</v>
      </c>
      <c r="E26" s="87"/>
      <c r="F26" s="87">
        <v>1597</v>
      </c>
      <c r="G26" s="87" t="s">
        <v>305</v>
      </c>
      <c r="H26" s="87" t="s">
        <v>314</v>
      </c>
      <c r="I26" s="87" t="s">
        <v>161</v>
      </c>
      <c r="J26" s="94"/>
      <c r="K26" s="87">
        <v>2.4</v>
      </c>
      <c r="L26" s="87" t="s">
        <v>165</v>
      </c>
      <c r="M26" s="111">
        <v>3.39E-2</v>
      </c>
      <c r="N26" s="111">
        <v>1.2800000000000001E-2</v>
      </c>
      <c r="O26" s="89">
        <v>233000</v>
      </c>
      <c r="P26" s="89">
        <v>106.86</v>
      </c>
      <c r="Q26" s="89">
        <v>0</v>
      </c>
      <c r="R26" s="89">
        <v>248.98</v>
      </c>
      <c r="S26" s="111">
        <v>2.9999999999999997E-4</v>
      </c>
      <c r="T26" s="111">
        <v>3.7100000000000001E-2</v>
      </c>
      <c r="U26" s="111">
        <v>3.0999999999999999E-3</v>
      </c>
    </row>
    <row r="27" spans="2:21" customFormat="1" ht="15.6">
      <c r="B27" s="59" t="s">
        <v>315</v>
      </c>
      <c r="C27" s="87">
        <v>3230240</v>
      </c>
      <c r="D27" s="87" t="s">
        <v>142</v>
      </c>
      <c r="E27" s="87"/>
      <c r="F27" s="87">
        <v>323</v>
      </c>
      <c r="G27" s="87" t="s">
        <v>535</v>
      </c>
      <c r="H27" s="87" t="s">
        <v>306</v>
      </c>
      <c r="I27" s="87" t="s">
        <v>297</v>
      </c>
      <c r="J27" s="94"/>
      <c r="K27" s="87">
        <v>3.6</v>
      </c>
      <c r="L27" s="87" t="s">
        <v>165</v>
      </c>
      <c r="M27" s="111">
        <v>2.3E-2</v>
      </c>
      <c r="N27" s="111">
        <v>1.72E-2</v>
      </c>
      <c r="O27" s="89">
        <v>221720.1</v>
      </c>
      <c r="P27" s="89">
        <v>107.5</v>
      </c>
      <c r="Q27" s="89">
        <v>0</v>
      </c>
      <c r="R27" s="89">
        <v>238.35</v>
      </c>
      <c r="S27" s="111">
        <v>2.0000000000000001E-4</v>
      </c>
      <c r="T27" s="111">
        <v>3.5499999999999997E-2</v>
      </c>
      <c r="U27" s="111">
        <v>3.0000000000000001E-3</v>
      </c>
    </row>
    <row r="28" spans="2:21" customFormat="1" ht="15.6">
      <c r="B28" s="59" t="s">
        <v>316</v>
      </c>
      <c r="C28" s="87">
        <v>1133529</v>
      </c>
      <c r="D28" s="87" t="s">
        <v>142</v>
      </c>
      <c r="E28" s="87"/>
      <c r="F28" s="87">
        <v>1527</v>
      </c>
      <c r="G28" s="87" t="s">
        <v>305</v>
      </c>
      <c r="H28" s="87" t="s">
        <v>306</v>
      </c>
      <c r="I28" s="87" t="s">
        <v>297</v>
      </c>
      <c r="J28" s="94"/>
      <c r="K28" s="87">
        <v>3.15</v>
      </c>
      <c r="L28" s="87" t="s">
        <v>165</v>
      </c>
      <c r="M28" s="111">
        <v>3.85E-2</v>
      </c>
      <c r="N28" s="111">
        <v>1.0800000000000001E-2</v>
      </c>
      <c r="O28" s="89">
        <v>230000</v>
      </c>
      <c r="P28" s="89">
        <v>109.69</v>
      </c>
      <c r="Q28" s="89">
        <v>0</v>
      </c>
      <c r="R28" s="89">
        <v>252.29</v>
      </c>
      <c r="S28" s="111">
        <v>5.9999999999999995E-4</v>
      </c>
      <c r="T28" s="111">
        <v>3.7599999999999995E-2</v>
      </c>
      <c r="U28" s="111">
        <v>3.2000000000000002E-3</v>
      </c>
    </row>
    <row r="29" spans="2:21" customFormat="1" ht="15.6">
      <c r="B29" s="59" t="s">
        <v>317</v>
      </c>
      <c r="C29" s="87">
        <v>1135920</v>
      </c>
      <c r="D29" s="87" t="s">
        <v>142</v>
      </c>
      <c r="E29" s="87"/>
      <c r="F29" s="87">
        <v>1431</v>
      </c>
      <c r="G29" s="87" t="s">
        <v>305</v>
      </c>
      <c r="H29" s="87" t="s">
        <v>318</v>
      </c>
      <c r="I29" s="87" t="s">
        <v>161</v>
      </c>
      <c r="J29" s="94"/>
      <c r="K29" s="87">
        <v>3.5</v>
      </c>
      <c r="L29" s="87" t="s">
        <v>165</v>
      </c>
      <c r="M29" s="111">
        <v>4.0999999999999995E-2</v>
      </c>
      <c r="N29" s="111">
        <v>1.11E-2</v>
      </c>
      <c r="O29" s="89">
        <v>228000</v>
      </c>
      <c r="P29" s="89">
        <v>111.99</v>
      </c>
      <c r="Q29" s="89">
        <v>0</v>
      </c>
      <c r="R29" s="89">
        <v>255.34</v>
      </c>
      <c r="S29" s="111">
        <v>8.0000000000000004E-4</v>
      </c>
      <c r="T29" s="111">
        <v>3.7999999999999999E-2</v>
      </c>
      <c r="U29" s="111">
        <v>3.2000000000000002E-3</v>
      </c>
    </row>
    <row r="30" spans="2:21" customFormat="1" ht="15.6">
      <c r="B30" s="59" t="s">
        <v>319</v>
      </c>
      <c r="C30" s="87">
        <v>1157783</v>
      </c>
      <c r="D30" s="87" t="s">
        <v>142</v>
      </c>
      <c r="E30" s="87"/>
      <c r="F30" s="87">
        <v>1448</v>
      </c>
      <c r="G30" s="87" t="s">
        <v>320</v>
      </c>
      <c r="H30" s="87" t="s">
        <v>311</v>
      </c>
      <c r="I30" s="87" t="s">
        <v>297</v>
      </c>
      <c r="J30" s="94"/>
      <c r="K30" s="87">
        <v>2.98</v>
      </c>
      <c r="L30" s="87" t="s">
        <v>165</v>
      </c>
      <c r="M30" s="111">
        <v>3.4200000000000001E-2</v>
      </c>
      <c r="N30" s="111">
        <v>2.29E-2</v>
      </c>
      <c r="O30" s="89">
        <v>388000</v>
      </c>
      <c r="P30" s="89">
        <v>104</v>
      </c>
      <c r="Q30" s="89">
        <v>0</v>
      </c>
      <c r="R30" s="89">
        <v>403.52</v>
      </c>
      <c r="S30" s="111">
        <v>1E-3</v>
      </c>
      <c r="T30" s="111">
        <v>6.0100000000000001E-2</v>
      </c>
      <c r="U30" s="111">
        <v>5.1000000000000004E-3</v>
      </c>
    </row>
    <row r="31" spans="2:21" customFormat="1" ht="15.6">
      <c r="B31" s="59" t="s">
        <v>321</v>
      </c>
      <c r="C31" s="87">
        <v>1160878</v>
      </c>
      <c r="D31" s="87" t="s">
        <v>142</v>
      </c>
      <c r="E31" s="87"/>
      <c r="F31" s="87">
        <v>1172</v>
      </c>
      <c r="G31" s="87" t="s">
        <v>536</v>
      </c>
      <c r="H31" s="87" t="s">
        <v>322</v>
      </c>
      <c r="I31" s="87" t="s">
        <v>161</v>
      </c>
      <c r="J31" s="94"/>
      <c r="K31" s="87">
        <v>5.87</v>
      </c>
      <c r="L31" s="87" t="s">
        <v>165</v>
      </c>
      <c r="M31" s="111">
        <v>3.2500000000000001E-2</v>
      </c>
      <c r="N31" s="111">
        <v>3.8699999999999998E-2</v>
      </c>
      <c r="O31" s="89">
        <v>400000</v>
      </c>
      <c r="P31" s="89">
        <v>96.7</v>
      </c>
      <c r="Q31" s="89">
        <v>0</v>
      </c>
      <c r="R31" s="89">
        <v>386.8</v>
      </c>
      <c r="S31" s="111">
        <v>1.1999999999999999E-3</v>
      </c>
      <c r="T31" s="111">
        <v>5.7599999999999998E-2</v>
      </c>
      <c r="U31" s="111">
        <v>4.8999999999999998E-3</v>
      </c>
    </row>
    <row r="32" spans="2:21" customFormat="1" ht="15.6">
      <c r="B32" s="59" t="s">
        <v>323</v>
      </c>
      <c r="C32" s="87">
        <v>1139476</v>
      </c>
      <c r="D32" s="87" t="s">
        <v>142</v>
      </c>
      <c r="E32" s="87"/>
      <c r="F32" s="87">
        <v>1515</v>
      </c>
      <c r="G32" s="87" t="s">
        <v>535</v>
      </c>
      <c r="H32" s="87" t="s">
        <v>322</v>
      </c>
      <c r="I32" s="87" t="s">
        <v>161</v>
      </c>
      <c r="J32" s="94"/>
      <c r="K32" s="87">
        <v>1.93</v>
      </c>
      <c r="L32" s="87" t="s">
        <v>165</v>
      </c>
      <c r="M32" s="111">
        <v>3.85E-2</v>
      </c>
      <c r="N32" s="111">
        <v>2.3E-2</v>
      </c>
      <c r="O32" s="89">
        <v>328962.75</v>
      </c>
      <c r="P32" s="89">
        <v>104.01</v>
      </c>
      <c r="Q32" s="89">
        <v>0</v>
      </c>
      <c r="R32" s="89">
        <v>342.15</v>
      </c>
      <c r="S32" s="111">
        <v>1.7000000000000001E-3</v>
      </c>
      <c r="T32" s="111">
        <v>5.0900000000000001E-2</v>
      </c>
      <c r="U32" s="111">
        <v>4.3E-3</v>
      </c>
    </row>
    <row r="33" spans="2:21" customFormat="1" ht="15.6">
      <c r="B33" s="59" t="s">
        <v>324</v>
      </c>
      <c r="C33" s="87">
        <v>6990212</v>
      </c>
      <c r="D33" s="87" t="s">
        <v>142</v>
      </c>
      <c r="E33" s="87"/>
      <c r="F33" s="87">
        <v>699</v>
      </c>
      <c r="G33" s="87" t="s">
        <v>535</v>
      </c>
      <c r="H33" s="87" t="s">
        <v>322</v>
      </c>
      <c r="I33" s="87" t="s">
        <v>161</v>
      </c>
      <c r="J33" s="94"/>
      <c r="K33" s="87">
        <v>5.74</v>
      </c>
      <c r="L33" s="87" t="s">
        <v>165</v>
      </c>
      <c r="M33" s="111">
        <v>3.95E-2</v>
      </c>
      <c r="N33" s="111">
        <v>3.7699999999999997E-2</v>
      </c>
      <c r="O33" s="89">
        <v>269834.45</v>
      </c>
      <c r="P33" s="89">
        <v>102.21</v>
      </c>
      <c r="Q33" s="89">
        <v>0</v>
      </c>
      <c r="R33" s="89">
        <v>275.8</v>
      </c>
      <c r="S33" s="111">
        <v>2.0000000000000001E-4</v>
      </c>
      <c r="T33" s="111">
        <v>4.1100000000000005E-2</v>
      </c>
      <c r="U33" s="111">
        <v>3.4999999999999996E-3</v>
      </c>
    </row>
    <row r="34" spans="2:21" customFormat="1" ht="16.2">
      <c r="B34" s="58" t="s">
        <v>50</v>
      </c>
      <c r="C34" s="86"/>
      <c r="D34" s="86"/>
      <c r="E34" s="86"/>
      <c r="F34" s="86"/>
      <c r="G34" s="86"/>
      <c r="H34" s="86"/>
      <c r="I34" s="86"/>
      <c r="J34" s="93"/>
      <c r="K34" s="86">
        <v>3.01</v>
      </c>
      <c r="L34" s="86"/>
      <c r="M34" s="110"/>
      <c r="N34" s="110">
        <v>3.4700000000000002E-2</v>
      </c>
      <c r="O34" s="88">
        <v>736676.01</v>
      </c>
      <c r="P34" s="88"/>
      <c r="Q34" s="88"/>
      <c r="R34" s="88">
        <v>709.56</v>
      </c>
      <c r="S34" s="110"/>
      <c r="T34" s="110"/>
      <c r="U34" s="110">
        <v>9.0000000000000011E-3</v>
      </c>
    </row>
    <row r="35" spans="2:21" customFormat="1" ht="15.6">
      <c r="B35" s="59" t="s">
        <v>325</v>
      </c>
      <c r="C35" s="87">
        <v>1140417</v>
      </c>
      <c r="D35" s="87" t="s">
        <v>142</v>
      </c>
      <c r="E35" s="87"/>
      <c r="F35" s="87">
        <v>1390</v>
      </c>
      <c r="G35" s="87" t="s">
        <v>326</v>
      </c>
      <c r="H35" s="87" t="s">
        <v>327</v>
      </c>
      <c r="I35" s="87" t="s">
        <v>297</v>
      </c>
      <c r="J35" s="94"/>
      <c r="K35" s="87">
        <v>3.04</v>
      </c>
      <c r="L35" s="87" t="s">
        <v>165</v>
      </c>
      <c r="M35" s="111">
        <v>3.9E-2</v>
      </c>
      <c r="N35" s="111">
        <v>2.7200000000000002E-2</v>
      </c>
      <c r="O35" s="89">
        <v>410000</v>
      </c>
      <c r="P35" s="89">
        <v>98.08</v>
      </c>
      <c r="Q35" s="89">
        <v>0</v>
      </c>
      <c r="R35" s="89">
        <v>402.13</v>
      </c>
      <c r="S35" s="111">
        <v>2.0999999999999999E-3</v>
      </c>
      <c r="T35" s="111">
        <v>5.9900000000000002E-2</v>
      </c>
      <c r="U35" s="111">
        <v>5.1000000000000004E-3</v>
      </c>
    </row>
    <row r="36" spans="2:21" customFormat="1" ht="15.6">
      <c r="B36" s="59" t="s">
        <v>328</v>
      </c>
      <c r="C36" s="87">
        <v>6270193</v>
      </c>
      <c r="D36" s="87" t="s">
        <v>142</v>
      </c>
      <c r="E36" s="87"/>
      <c r="F36" s="87">
        <v>627</v>
      </c>
      <c r="G36" s="87" t="s">
        <v>175</v>
      </c>
      <c r="H36" s="87" t="s">
        <v>329</v>
      </c>
      <c r="I36" s="87" t="s">
        <v>161</v>
      </c>
      <c r="J36" s="94"/>
      <c r="K36" s="87">
        <v>2.97</v>
      </c>
      <c r="L36" s="87" t="s">
        <v>165</v>
      </c>
      <c r="M36" s="111">
        <v>3.85E-2</v>
      </c>
      <c r="N36" s="111">
        <v>4.4400000000000002E-2</v>
      </c>
      <c r="O36" s="89">
        <v>326676.01</v>
      </c>
      <c r="P36" s="89">
        <v>94.11</v>
      </c>
      <c r="Q36" s="89">
        <v>0</v>
      </c>
      <c r="R36" s="89">
        <v>307.44</v>
      </c>
      <c r="S36" s="111">
        <v>8.9999999999999998E-4</v>
      </c>
      <c r="T36" s="111">
        <v>4.58E-2</v>
      </c>
      <c r="U36" s="111">
        <v>3.9000000000000003E-3</v>
      </c>
    </row>
    <row r="37" spans="2:21" customFormat="1" ht="16.2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268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>
        <v>0</v>
      </c>
      <c r="U38" s="111"/>
    </row>
    <row r="39" spans="2:21">
      <c r="B39" s="58" t="s">
        <v>231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268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>
        <v>0</v>
      </c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114" t="s">
        <v>249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245</v>
      </c>
      <c r="C46" s="1"/>
      <c r="D46" s="1"/>
      <c r="E46" s="1"/>
      <c r="F46" s="1"/>
    </row>
    <row r="47" spans="2:21">
      <c r="B47" s="114" t="s">
        <v>246</v>
      </c>
      <c r="C47" s="1"/>
      <c r="D47" s="1"/>
      <c r="E47" s="1"/>
      <c r="F47" s="1"/>
    </row>
    <row r="48" spans="2:21">
      <c r="B48" s="114" t="s">
        <v>247</v>
      </c>
      <c r="C48" s="1"/>
      <c r="D48" s="1"/>
      <c r="E48" s="1"/>
      <c r="F48" s="1"/>
    </row>
    <row r="49" spans="2:21">
      <c r="B49" s="135" t="s">
        <v>256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82375D07-BF93-413D-ADC7-C1BAF243AC74}"/>
  </dataValidations>
  <pageMargins left="0" right="0" top="0.5" bottom="0.5" header="0" footer="0.25"/>
  <pageSetup paperSize="9" scale="60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A54" zoomScale="70" zoomScaleNormal="70" workbookViewId="0">
      <selection activeCell="G69" sqref="G69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77734375" style="2" bestFit="1" customWidth="1"/>
    <col min="4" max="4" width="10.33203125" style="2" customWidth="1"/>
    <col min="5" max="5" width="23.77734375" style="2" customWidth="1"/>
    <col min="6" max="6" width="10.77734375" style="2" customWidth="1"/>
    <col min="7" max="7" width="49.5546875" style="2" customWidth="1"/>
    <col min="8" max="8" width="15.88671875" style="1" customWidth="1"/>
    <col min="9" max="9" width="17.6640625" style="1" customWidth="1"/>
    <col min="10" max="10" width="18.77734375" style="1" customWidth="1"/>
    <col min="11" max="11" width="14.109375" style="1" customWidth="1"/>
    <col min="12" max="12" width="15.109375" style="1" customWidth="1"/>
    <col min="13" max="14" width="11.109375" style="1" customWidth="1"/>
    <col min="15" max="15" width="13.77734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62.4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740824.19</v>
      </c>
      <c r="J11" s="82"/>
      <c r="K11" s="82">
        <v>2.0649999999999999</v>
      </c>
      <c r="L11" s="82">
        <v>9741.48</v>
      </c>
      <c r="M11" s="109"/>
      <c r="N11" s="109"/>
      <c r="O11" s="109">
        <v>0.1231</v>
      </c>
      <c r="BF11" s="1"/>
      <c r="BG11" s="3"/>
      <c r="BH11" s="1"/>
      <c r="BJ11" s="1"/>
    </row>
    <row r="12" spans="2:62" customFormat="1" ht="16.2">
      <c r="B12" s="58" t="s">
        <v>232</v>
      </c>
      <c r="C12" s="86"/>
      <c r="D12" s="86"/>
      <c r="E12" s="86"/>
      <c r="F12" s="86"/>
      <c r="G12" s="86"/>
      <c r="H12" s="86"/>
      <c r="I12" s="88">
        <v>703260.19</v>
      </c>
      <c r="J12" s="88"/>
      <c r="K12" s="88">
        <v>1.8340000000000001</v>
      </c>
      <c r="L12" s="88">
        <v>2354.5100000000002</v>
      </c>
      <c r="M12" s="110"/>
      <c r="N12" s="110"/>
      <c r="O12" s="110">
        <v>2.98E-2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34227.5</v>
      </c>
      <c r="J13" s="88"/>
      <c r="K13" s="88"/>
      <c r="L13" s="88">
        <v>960.49</v>
      </c>
      <c r="M13" s="110"/>
      <c r="N13" s="110"/>
      <c r="O13" s="110">
        <v>1.21E-2</v>
      </c>
    </row>
    <row r="14" spans="2:62" customFormat="1" ht="15.6">
      <c r="B14" s="59" t="s">
        <v>330</v>
      </c>
      <c r="C14" s="87">
        <v>1081942</v>
      </c>
      <c r="D14" s="87" t="s">
        <v>142</v>
      </c>
      <c r="E14" s="87"/>
      <c r="F14" s="87">
        <v>1068</v>
      </c>
      <c r="G14" s="87" t="s">
        <v>320</v>
      </c>
      <c r="H14" s="87" t="s">
        <v>165</v>
      </c>
      <c r="I14" s="89">
        <v>7195</v>
      </c>
      <c r="J14" s="89">
        <v>1540</v>
      </c>
      <c r="K14" s="89">
        <v>0</v>
      </c>
      <c r="L14" s="89">
        <v>110.8</v>
      </c>
      <c r="M14" s="111">
        <v>0</v>
      </c>
      <c r="N14" s="111">
        <v>1.1399999999999999E-2</v>
      </c>
      <c r="O14" s="111">
        <v>1.4000000000000002E-3</v>
      </c>
    </row>
    <row r="15" spans="2:62" customFormat="1" ht="15.6">
      <c r="B15" s="59" t="s">
        <v>331</v>
      </c>
      <c r="C15" s="87">
        <v>691212</v>
      </c>
      <c r="D15" s="87" t="s">
        <v>142</v>
      </c>
      <c r="E15" s="87"/>
      <c r="F15" s="87">
        <v>691</v>
      </c>
      <c r="G15" s="87" t="s">
        <v>295</v>
      </c>
      <c r="H15" s="87" t="s">
        <v>165</v>
      </c>
      <c r="I15" s="89">
        <v>6380</v>
      </c>
      <c r="J15" s="89">
        <v>924</v>
      </c>
      <c r="K15" s="89">
        <v>0</v>
      </c>
      <c r="L15" s="89">
        <v>58.95</v>
      </c>
      <c r="M15" s="111">
        <v>0</v>
      </c>
      <c r="N15" s="111">
        <v>6.0999999999999995E-3</v>
      </c>
      <c r="O15" s="111">
        <v>7.000000000000001E-4</v>
      </c>
    </row>
    <row r="16" spans="2:62" customFormat="1" ht="15.6">
      <c r="B16" s="59" t="s">
        <v>332</v>
      </c>
      <c r="C16" s="87">
        <v>604611</v>
      </c>
      <c r="D16" s="87" t="s">
        <v>142</v>
      </c>
      <c r="E16" s="87"/>
      <c r="F16" s="87">
        <v>604</v>
      </c>
      <c r="G16" s="87" t="s">
        <v>295</v>
      </c>
      <c r="H16" s="87" t="s">
        <v>165</v>
      </c>
      <c r="I16" s="89">
        <v>4315</v>
      </c>
      <c r="J16" s="89">
        <v>1508</v>
      </c>
      <c r="K16" s="89">
        <v>0</v>
      </c>
      <c r="L16" s="89">
        <v>65.069999999999993</v>
      </c>
      <c r="M16" s="111">
        <v>0</v>
      </c>
      <c r="N16" s="111">
        <v>6.7000000000000002E-3</v>
      </c>
      <c r="O16" s="111">
        <v>8.0000000000000004E-4</v>
      </c>
    </row>
    <row r="17" spans="2:15" customFormat="1" ht="15.6">
      <c r="B17" s="59" t="s">
        <v>333</v>
      </c>
      <c r="C17" s="87">
        <v>662577</v>
      </c>
      <c r="D17" s="87" t="s">
        <v>142</v>
      </c>
      <c r="E17" s="87"/>
      <c r="F17" s="87">
        <v>662</v>
      </c>
      <c r="G17" s="87" t="s">
        <v>295</v>
      </c>
      <c r="H17" s="87" t="s">
        <v>165</v>
      </c>
      <c r="I17" s="89">
        <v>6872</v>
      </c>
      <c r="J17" s="89">
        <v>1830</v>
      </c>
      <c r="K17" s="89">
        <v>0</v>
      </c>
      <c r="L17" s="89">
        <v>125.76</v>
      </c>
      <c r="M17" s="111">
        <v>0</v>
      </c>
      <c r="N17" s="111">
        <v>1.29E-2</v>
      </c>
      <c r="O17" s="111">
        <v>1.6000000000000001E-3</v>
      </c>
    </row>
    <row r="18" spans="2:15" customFormat="1" ht="15.6">
      <c r="B18" s="59" t="s">
        <v>334</v>
      </c>
      <c r="C18" s="87">
        <v>1081124</v>
      </c>
      <c r="D18" s="87" t="s">
        <v>142</v>
      </c>
      <c r="E18" s="87"/>
      <c r="F18" s="87">
        <v>1040</v>
      </c>
      <c r="G18" s="87" t="s">
        <v>537</v>
      </c>
      <c r="H18" s="87" t="s">
        <v>165</v>
      </c>
      <c r="I18" s="89">
        <v>326</v>
      </c>
      <c r="J18" s="89">
        <v>41690</v>
      </c>
      <c r="K18" s="89">
        <v>0</v>
      </c>
      <c r="L18" s="89">
        <v>135.91</v>
      </c>
      <c r="M18" s="111">
        <v>0</v>
      </c>
      <c r="N18" s="111">
        <v>1.3999999999999999E-2</v>
      </c>
      <c r="O18" s="111">
        <v>1.7000000000000001E-3</v>
      </c>
    </row>
    <row r="19" spans="2:15" customFormat="1" ht="15.6">
      <c r="B19" s="59" t="s">
        <v>335</v>
      </c>
      <c r="C19" s="87">
        <v>777037</v>
      </c>
      <c r="D19" s="87" t="s">
        <v>142</v>
      </c>
      <c r="E19" s="87"/>
      <c r="F19" s="87">
        <v>777</v>
      </c>
      <c r="G19" s="87" t="s">
        <v>156</v>
      </c>
      <c r="H19" s="87" t="s">
        <v>165</v>
      </c>
      <c r="I19" s="89">
        <v>6455</v>
      </c>
      <c r="J19" s="89">
        <v>2680</v>
      </c>
      <c r="K19" s="89">
        <v>0</v>
      </c>
      <c r="L19" s="89">
        <v>172.99</v>
      </c>
      <c r="M19" s="111">
        <v>0</v>
      </c>
      <c r="N19" s="111">
        <v>1.78E-2</v>
      </c>
      <c r="O19" s="111">
        <v>2.2000000000000001E-3</v>
      </c>
    </row>
    <row r="20" spans="2:15" customFormat="1" ht="15.6">
      <c r="B20" s="59" t="s">
        <v>336</v>
      </c>
      <c r="C20" s="87">
        <v>629014</v>
      </c>
      <c r="D20" s="87" t="s">
        <v>142</v>
      </c>
      <c r="E20" s="87"/>
      <c r="F20" s="87">
        <v>629</v>
      </c>
      <c r="G20" s="87" t="s">
        <v>337</v>
      </c>
      <c r="H20" s="87" t="s">
        <v>165</v>
      </c>
      <c r="I20" s="89">
        <v>1857</v>
      </c>
      <c r="J20" s="89">
        <v>3100</v>
      </c>
      <c r="K20" s="89">
        <v>0</v>
      </c>
      <c r="L20" s="89">
        <v>57.57</v>
      </c>
      <c r="M20" s="111">
        <v>0</v>
      </c>
      <c r="N20" s="111">
        <v>5.8999999999999999E-3</v>
      </c>
      <c r="O20" s="111">
        <v>7.000000000000001E-4</v>
      </c>
    </row>
    <row r="21" spans="2:15" customFormat="1" ht="15.6">
      <c r="B21" s="59" t="s">
        <v>338</v>
      </c>
      <c r="C21" s="87">
        <v>445015</v>
      </c>
      <c r="D21" s="87" t="s">
        <v>142</v>
      </c>
      <c r="E21" s="87"/>
      <c r="F21" s="87">
        <v>445</v>
      </c>
      <c r="G21" s="87" t="s">
        <v>339</v>
      </c>
      <c r="H21" s="87" t="s">
        <v>165</v>
      </c>
      <c r="I21" s="89">
        <v>587</v>
      </c>
      <c r="J21" s="89">
        <v>8060</v>
      </c>
      <c r="K21" s="89">
        <v>0</v>
      </c>
      <c r="L21" s="89">
        <v>47.31</v>
      </c>
      <c r="M21" s="111">
        <v>0</v>
      </c>
      <c r="N21" s="111">
        <v>4.8999999999999998E-3</v>
      </c>
      <c r="O21" s="111">
        <v>5.9999999999999995E-4</v>
      </c>
    </row>
    <row r="22" spans="2:15" customFormat="1" ht="15.6">
      <c r="B22" s="59" t="s">
        <v>340</v>
      </c>
      <c r="C22" s="87">
        <v>273011</v>
      </c>
      <c r="D22" s="87" t="s">
        <v>142</v>
      </c>
      <c r="E22" s="87"/>
      <c r="F22" s="87">
        <v>273</v>
      </c>
      <c r="G22" s="87" t="s">
        <v>179</v>
      </c>
      <c r="H22" s="87" t="s">
        <v>165</v>
      </c>
      <c r="I22" s="89">
        <v>240.5</v>
      </c>
      <c r="J22" s="89">
        <v>77390</v>
      </c>
      <c r="K22" s="89">
        <v>0</v>
      </c>
      <c r="L22" s="89">
        <v>186.12</v>
      </c>
      <c r="M22" s="111">
        <v>0</v>
      </c>
      <c r="N22" s="111">
        <v>1.9099999999999999E-2</v>
      </c>
      <c r="O22" s="111">
        <v>2.3999999999999998E-3</v>
      </c>
    </row>
    <row r="23" spans="2:15" customFormat="1" ht="16.2">
      <c r="B23" s="58" t="s">
        <v>29</v>
      </c>
      <c r="C23" s="86"/>
      <c r="D23" s="86"/>
      <c r="E23" s="86"/>
      <c r="F23" s="86"/>
      <c r="G23" s="86"/>
      <c r="H23" s="86"/>
      <c r="I23" s="88">
        <v>73829.69</v>
      </c>
      <c r="J23" s="88"/>
      <c r="K23" s="88">
        <v>1.8340000000000001</v>
      </c>
      <c r="L23" s="88">
        <v>889.02</v>
      </c>
      <c r="M23" s="110"/>
      <c r="N23" s="110"/>
      <c r="O23" s="110">
        <v>1.1200000000000002E-2</v>
      </c>
    </row>
    <row r="24" spans="2:15" customFormat="1" ht="15.6">
      <c r="B24" s="59" t="s">
        <v>341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7000</v>
      </c>
      <c r="J24" s="89">
        <v>1405</v>
      </c>
      <c r="K24" s="89">
        <v>0</v>
      </c>
      <c r="L24" s="89">
        <v>98.35</v>
      </c>
      <c r="M24" s="111">
        <v>0</v>
      </c>
      <c r="N24" s="111">
        <v>1.01E-2</v>
      </c>
      <c r="O24" s="111">
        <v>1.1999999999999999E-3</v>
      </c>
    </row>
    <row r="25" spans="2:15" customFormat="1" ht="15.6">
      <c r="B25" s="59" t="s">
        <v>342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225</v>
      </c>
      <c r="J25" s="89">
        <v>23590</v>
      </c>
      <c r="K25" s="89">
        <v>0</v>
      </c>
      <c r="L25" s="89">
        <v>53.08</v>
      </c>
      <c r="M25" s="111">
        <v>0</v>
      </c>
      <c r="N25" s="111">
        <v>5.4000000000000003E-3</v>
      </c>
      <c r="O25" s="111">
        <v>7.000000000000001E-4</v>
      </c>
    </row>
    <row r="26" spans="2:15" customFormat="1" ht="15.6">
      <c r="B26" s="59" t="s">
        <v>343</v>
      </c>
      <c r="C26" s="87">
        <v>1098920</v>
      </c>
      <c r="D26" s="87" t="s">
        <v>142</v>
      </c>
      <c r="E26" s="87"/>
      <c r="F26" s="87">
        <v>1357</v>
      </c>
      <c r="G26" s="87" t="s">
        <v>535</v>
      </c>
      <c r="H26" s="87" t="s">
        <v>165</v>
      </c>
      <c r="I26" s="89">
        <v>13946</v>
      </c>
      <c r="J26" s="89">
        <v>1259</v>
      </c>
      <c r="K26" s="89">
        <v>0</v>
      </c>
      <c r="L26" s="89">
        <v>175.58</v>
      </c>
      <c r="M26" s="111">
        <v>1E-4</v>
      </c>
      <c r="N26" s="111">
        <v>1.8000000000000002E-2</v>
      </c>
      <c r="O26" s="111">
        <v>2.2000000000000001E-3</v>
      </c>
    </row>
    <row r="27" spans="2:15" customFormat="1" ht="15.6">
      <c r="B27" s="59" t="s">
        <v>344</v>
      </c>
      <c r="C27" s="87">
        <v>1159037</v>
      </c>
      <c r="D27" s="87" t="s">
        <v>142</v>
      </c>
      <c r="E27" s="87"/>
      <c r="F27" s="87">
        <v>1775</v>
      </c>
      <c r="G27" s="87" t="s">
        <v>345</v>
      </c>
      <c r="H27" s="87" t="s">
        <v>165</v>
      </c>
      <c r="I27" s="89">
        <v>15968</v>
      </c>
      <c r="J27" s="89">
        <v>1555</v>
      </c>
      <c r="K27" s="89">
        <v>1.8340000000000001</v>
      </c>
      <c r="L27" s="89">
        <v>250.14</v>
      </c>
      <c r="M27" s="111">
        <v>1E-4</v>
      </c>
      <c r="N27" s="111">
        <v>2.5699999999999997E-2</v>
      </c>
      <c r="O27" s="111">
        <v>3.2000000000000002E-3</v>
      </c>
    </row>
    <row r="28" spans="2:15" customFormat="1" ht="15.6">
      <c r="B28" s="59" t="s">
        <v>346</v>
      </c>
      <c r="C28" s="87">
        <v>1157403</v>
      </c>
      <c r="D28" s="87" t="s">
        <v>142</v>
      </c>
      <c r="E28" s="87"/>
      <c r="F28" s="87">
        <v>1773</v>
      </c>
      <c r="G28" s="87" t="s">
        <v>345</v>
      </c>
      <c r="H28" s="87" t="s">
        <v>165</v>
      </c>
      <c r="I28" s="89">
        <v>36690.69</v>
      </c>
      <c r="J28" s="89">
        <v>850</v>
      </c>
      <c r="K28" s="89">
        <v>0</v>
      </c>
      <c r="L28" s="89">
        <v>311.87</v>
      </c>
      <c r="M28" s="111">
        <v>2.0000000000000001E-4</v>
      </c>
      <c r="N28" s="111">
        <v>3.2000000000000001E-2</v>
      </c>
      <c r="O28" s="111">
        <v>3.9000000000000003E-3</v>
      </c>
    </row>
    <row r="29" spans="2:15" customFormat="1" ht="16.2">
      <c r="B29" s="58" t="s">
        <v>28</v>
      </c>
      <c r="C29" s="86"/>
      <c r="D29" s="86"/>
      <c r="E29" s="86"/>
      <c r="F29" s="86"/>
      <c r="G29" s="86"/>
      <c r="H29" s="86"/>
      <c r="I29" s="88">
        <v>595203</v>
      </c>
      <c r="J29" s="88"/>
      <c r="K29" s="88"/>
      <c r="L29" s="88">
        <v>505.01</v>
      </c>
      <c r="M29" s="110"/>
      <c r="N29" s="110"/>
      <c r="O29" s="110">
        <v>6.4000000000000003E-3</v>
      </c>
    </row>
    <row r="30" spans="2:15" customFormat="1" ht="15.6">
      <c r="B30" s="59" t="s">
        <v>347</v>
      </c>
      <c r="C30" s="87">
        <v>1156926</v>
      </c>
      <c r="D30" s="87" t="s">
        <v>142</v>
      </c>
      <c r="E30" s="87"/>
      <c r="F30" s="87">
        <v>1769</v>
      </c>
      <c r="G30" s="87" t="s">
        <v>348</v>
      </c>
      <c r="H30" s="87" t="s">
        <v>165</v>
      </c>
      <c r="I30" s="89">
        <v>592774</v>
      </c>
      <c r="J30" s="89">
        <v>81.7</v>
      </c>
      <c r="K30" s="89">
        <v>0</v>
      </c>
      <c r="L30" s="89">
        <v>484.3</v>
      </c>
      <c r="M30" s="111">
        <v>5.0000000000000001E-4</v>
      </c>
      <c r="N30" s="111">
        <v>4.9699999999999994E-2</v>
      </c>
      <c r="O30" s="111">
        <v>6.0999999999999995E-3</v>
      </c>
    </row>
    <row r="31" spans="2:15" customFormat="1" ht="15.6">
      <c r="B31" s="59" t="s">
        <v>349</v>
      </c>
      <c r="C31" s="87">
        <v>1141969</v>
      </c>
      <c r="D31" s="87" t="s">
        <v>142</v>
      </c>
      <c r="E31" s="87"/>
      <c r="F31" s="87">
        <v>1688</v>
      </c>
      <c r="G31" s="87" t="s">
        <v>155</v>
      </c>
      <c r="H31" s="87" t="s">
        <v>165</v>
      </c>
      <c r="I31" s="89">
        <v>2429</v>
      </c>
      <c r="J31" s="89">
        <v>852.6</v>
      </c>
      <c r="K31" s="89">
        <v>0</v>
      </c>
      <c r="L31" s="89">
        <v>20.71</v>
      </c>
      <c r="M31" s="111">
        <v>0</v>
      </c>
      <c r="N31" s="111">
        <v>2.0999999999999999E-3</v>
      </c>
      <c r="O31" s="111">
        <v>2.9999999999999997E-4</v>
      </c>
    </row>
    <row r="32" spans="2:15" customFormat="1" ht="16.2">
      <c r="B32" s="58" t="s">
        <v>69</v>
      </c>
      <c r="C32" s="86"/>
      <c r="D32" s="86"/>
      <c r="E32" s="86"/>
      <c r="F32" s="86"/>
      <c r="G32" s="86"/>
      <c r="H32" s="86"/>
      <c r="I32" s="88"/>
      <c r="J32" s="88"/>
      <c r="K32" s="88"/>
      <c r="L32" s="88"/>
      <c r="M32" s="110"/>
      <c r="N32" s="110"/>
      <c r="O32" s="110"/>
    </row>
    <row r="33" spans="2:15" customFormat="1" ht="15.6">
      <c r="B33" s="59" t="s">
        <v>268</v>
      </c>
      <c r="C33" s="87"/>
      <c r="D33" s="87"/>
      <c r="E33" s="87"/>
      <c r="F33" s="87"/>
      <c r="G33" s="87"/>
      <c r="H33" s="87"/>
      <c r="I33" s="89"/>
      <c r="J33" s="89"/>
      <c r="K33" s="89"/>
      <c r="L33" s="89"/>
      <c r="M33" s="111"/>
      <c r="N33" s="111">
        <v>0</v>
      </c>
      <c r="O33" s="111"/>
    </row>
    <row r="34" spans="2:15" customFormat="1" ht="15.6">
      <c r="B34" s="59" t="s">
        <v>268</v>
      </c>
      <c r="C34" s="87"/>
      <c r="D34" s="87"/>
      <c r="E34" s="87"/>
      <c r="F34" s="87"/>
      <c r="G34" s="87"/>
      <c r="H34" s="87"/>
      <c r="I34" s="89"/>
      <c r="J34" s="89"/>
      <c r="K34" s="89"/>
      <c r="L34" s="89"/>
      <c r="M34" s="111"/>
      <c r="N34" s="111">
        <v>0</v>
      </c>
      <c r="O34" s="111"/>
    </row>
    <row r="35" spans="2:15" customFormat="1" ht="15.6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/>
      <c r="L35" s="89"/>
      <c r="M35" s="111"/>
      <c r="N35" s="111">
        <v>0</v>
      </c>
      <c r="O35" s="111"/>
    </row>
    <row r="36" spans="2:15" customFormat="1" ht="16.2">
      <c r="B36" s="58" t="s">
        <v>231</v>
      </c>
      <c r="C36" s="86"/>
      <c r="D36" s="86"/>
      <c r="E36" s="86"/>
      <c r="F36" s="86"/>
      <c r="G36" s="86"/>
      <c r="H36" s="86"/>
      <c r="I36" s="88">
        <v>37564</v>
      </c>
      <c r="J36" s="88"/>
      <c r="K36" s="88">
        <v>0.23100000000000001</v>
      </c>
      <c r="L36" s="88">
        <v>7386.97</v>
      </c>
      <c r="M36" s="110"/>
      <c r="N36" s="110"/>
      <c r="O36" s="110">
        <v>9.3399999999999997E-2</v>
      </c>
    </row>
    <row r="37" spans="2:15">
      <c r="B37" s="58" t="s">
        <v>79</v>
      </c>
      <c r="C37" s="86"/>
      <c r="D37" s="86"/>
      <c r="E37" s="86"/>
      <c r="F37" s="86"/>
      <c r="G37" s="86"/>
      <c r="H37" s="86"/>
      <c r="I37" s="88">
        <v>6550</v>
      </c>
      <c r="J37" s="88"/>
      <c r="K37" s="88"/>
      <c r="L37" s="88">
        <v>450.62</v>
      </c>
      <c r="M37" s="110"/>
      <c r="N37" s="110"/>
      <c r="O37" s="110">
        <v>5.6999999999999993E-3</v>
      </c>
    </row>
    <row r="38" spans="2:15">
      <c r="B38" s="59" t="s">
        <v>350</v>
      </c>
      <c r="C38" s="87" t="s">
        <v>351</v>
      </c>
      <c r="D38" s="87" t="s">
        <v>352</v>
      </c>
      <c r="E38" s="87" t="s">
        <v>353</v>
      </c>
      <c r="F38" s="87"/>
      <c r="G38" s="87" t="s">
        <v>539</v>
      </c>
      <c r="H38" s="87" t="s">
        <v>164</v>
      </c>
      <c r="I38" s="89">
        <v>3225</v>
      </c>
      <c r="J38" s="89">
        <v>901</v>
      </c>
      <c r="K38" s="89">
        <v>0</v>
      </c>
      <c r="L38" s="89">
        <v>99.99</v>
      </c>
      <c r="M38" s="111">
        <v>0</v>
      </c>
      <c r="N38" s="111">
        <v>1.03E-2</v>
      </c>
      <c r="O38" s="111">
        <v>1.2999999999999999E-3</v>
      </c>
    </row>
    <row r="39" spans="2:15">
      <c r="B39" s="59" t="s">
        <v>354</v>
      </c>
      <c r="C39" s="87" t="s">
        <v>355</v>
      </c>
      <c r="D39" s="87" t="s">
        <v>356</v>
      </c>
      <c r="E39" s="87" t="s">
        <v>353</v>
      </c>
      <c r="F39" s="87"/>
      <c r="G39" s="87" t="s">
        <v>357</v>
      </c>
      <c r="H39" s="87" t="s">
        <v>164</v>
      </c>
      <c r="I39" s="89">
        <v>376</v>
      </c>
      <c r="J39" s="89">
        <v>12034</v>
      </c>
      <c r="K39" s="89">
        <v>0</v>
      </c>
      <c r="L39" s="89">
        <v>155.69999999999999</v>
      </c>
      <c r="M39" s="111">
        <v>0</v>
      </c>
      <c r="N39" s="111">
        <v>1.6E-2</v>
      </c>
      <c r="O39" s="111">
        <v>2E-3</v>
      </c>
    </row>
    <row r="40" spans="2:15">
      <c r="B40" s="59" t="s">
        <v>358</v>
      </c>
      <c r="C40" s="87" t="s">
        <v>359</v>
      </c>
      <c r="D40" s="87" t="s">
        <v>356</v>
      </c>
      <c r="E40" s="87" t="s">
        <v>353</v>
      </c>
      <c r="F40" s="87"/>
      <c r="G40" s="87" t="s">
        <v>360</v>
      </c>
      <c r="H40" s="87" t="s">
        <v>164</v>
      </c>
      <c r="I40" s="89">
        <v>200</v>
      </c>
      <c r="J40" s="89">
        <v>22703</v>
      </c>
      <c r="K40" s="89">
        <v>0</v>
      </c>
      <c r="L40" s="89">
        <v>156.24</v>
      </c>
      <c r="M40" s="111">
        <v>0</v>
      </c>
      <c r="N40" s="111">
        <v>1.6E-2</v>
      </c>
      <c r="O40" s="111">
        <v>2E-3</v>
      </c>
    </row>
    <row r="41" spans="2:15">
      <c r="B41" s="59" t="s">
        <v>361</v>
      </c>
      <c r="C41" s="87" t="s">
        <v>362</v>
      </c>
      <c r="D41" s="87" t="s">
        <v>352</v>
      </c>
      <c r="E41" s="87" t="s">
        <v>353</v>
      </c>
      <c r="F41" s="87"/>
      <c r="G41" s="87" t="s">
        <v>363</v>
      </c>
      <c r="H41" s="87" t="s">
        <v>164</v>
      </c>
      <c r="I41" s="89">
        <v>2749</v>
      </c>
      <c r="J41" s="89">
        <v>409</v>
      </c>
      <c r="K41" s="89">
        <v>0</v>
      </c>
      <c r="L41" s="89">
        <v>38.69</v>
      </c>
      <c r="M41" s="111">
        <v>0</v>
      </c>
      <c r="N41" s="111">
        <v>4.0000000000000001E-3</v>
      </c>
      <c r="O41" s="111">
        <v>5.0000000000000001E-4</v>
      </c>
    </row>
    <row r="42" spans="2:15">
      <c r="B42" s="58" t="s">
        <v>78</v>
      </c>
      <c r="C42" s="86"/>
      <c r="D42" s="86"/>
      <c r="E42" s="86"/>
      <c r="F42" s="86"/>
      <c r="G42" s="86"/>
      <c r="H42" s="86"/>
      <c r="I42" s="88">
        <v>31014</v>
      </c>
      <c r="J42" s="88"/>
      <c r="K42" s="88">
        <v>0.23100000000000001</v>
      </c>
      <c r="L42" s="88">
        <v>6936.36</v>
      </c>
      <c r="M42" s="110"/>
      <c r="N42" s="110"/>
      <c r="O42" s="110">
        <v>8.77E-2</v>
      </c>
    </row>
    <row r="43" spans="2:15">
      <c r="B43" s="59" t="s">
        <v>364</v>
      </c>
      <c r="C43" s="87" t="s">
        <v>365</v>
      </c>
      <c r="D43" s="87" t="s">
        <v>356</v>
      </c>
      <c r="E43" s="87" t="s">
        <v>353</v>
      </c>
      <c r="F43" s="87"/>
      <c r="G43" s="87" t="s">
        <v>366</v>
      </c>
      <c r="H43" s="87" t="s">
        <v>164</v>
      </c>
      <c r="I43" s="89">
        <v>47</v>
      </c>
      <c r="J43" s="89">
        <v>42901</v>
      </c>
      <c r="K43" s="89">
        <v>0</v>
      </c>
      <c r="L43" s="89">
        <v>69.38</v>
      </c>
      <c r="M43" s="111">
        <v>0</v>
      </c>
      <c r="N43" s="111">
        <v>7.0999999999999995E-3</v>
      </c>
      <c r="O43" s="111">
        <v>8.9999999999999998E-4</v>
      </c>
    </row>
    <row r="44" spans="2:15">
      <c r="B44" s="59" t="s">
        <v>367</v>
      </c>
      <c r="C44" s="87" t="s">
        <v>368</v>
      </c>
      <c r="D44" s="87" t="s">
        <v>352</v>
      </c>
      <c r="E44" s="87" t="s">
        <v>353</v>
      </c>
      <c r="F44" s="87"/>
      <c r="G44" s="87" t="s">
        <v>369</v>
      </c>
      <c r="H44" s="87" t="s">
        <v>164</v>
      </c>
      <c r="I44" s="89">
        <v>105</v>
      </c>
      <c r="J44" s="89">
        <v>20097</v>
      </c>
      <c r="K44" s="89">
        <v>0</v>
      </c>
      <c r="L44" s="89">
        <v>72.61</v>
      </c>
      <c r="M44" s="111">
        <v>0</v>
      </c>
      <c r="N44" s="111">
        <v>7.4999999999999997E-3</v>
      </c>
      <c r="O44" s="111">
        <v>8.9999999999999998E-4</v>
      </c>
    </row>
    <row r="45" spans="2:15">
      <c r="B45" s="59" t="s">
        <v>370</v>
      </c>
      <c r="C45" s="87" t="s">
        <v>371</v>
      </c>
      <c r="D45" s="87" t="s">
        <v>352</v>
      </c>
      <c r="E45" s="87" t="s">
        <v>353</v>
      </c>
      <c r="F45" s="87"/>
      <c r="G45" s="87" t="s">
        <v>372</v>
      </c>
      <c r="H45" s="87" t="s">
        <v>164</v>
      </c>
      <c r="I45" s="89">
        <v>850</v>
      </c>
      <c r="J45" s="89">
        <v>3750</v>
      </c>
      <c r="K45" s="89">
        <v>0</v>
      </c>
      <c r="L45" s="89">
        <v>109.68</v>
      </c>
      <c r="M45" s="111">
        <v>0</v>
      </c>
      <c r="N45" s="111">
        <v>1.1299999999999999E-2</v>
      </c>
      <c r="O45" s="111">
        <v>1.4000000000000002E-3</v>
      </c>
    </row>
    <row r="46" spans="2:15">
      <c r="B46" s="59" t="s">
        <v>373</v>
      </c>
      <c r="C46" s="87" t="s">
        <v>374</v>
      </c>
      <c r="D46" s="87" t="s">
        <v>352</v>
      </c>
      <c r="E46" s="87" t="s">
        <v>353</v>
      </c>
      <c r="F46" s="87"/>
      <c r="G46" s="87" t="s">
        <v>372</v>
      </c>
      <c r="H46" s="87" t="s">
        <v>164</v>
      </c>
      <c r="I46" s="89">
        <v>755</v>
      </c>
      <c r="J46" s="89">
        <v>16526</v>
      </c>
      <c r="K46" s="89">
        <v>0</v>
      </c>
      <c r="L46" s="89">
        <v>429.34</v>
      </c>
      <c r="M46" s="111">
        <v>0</v>
      </c>
      <c r="N46" s="111">
        <v>4.41E-2</v>
      </c>
      <c r="O46" s="111">
        <v>5.4000000000000003E-3</v>
      </c>
    </row>
    <row r="47" spans="2:15">
      <c r="B47" s="59" t="s">
        <v>375</v>
      </c>
      <c r="C47" s="87" t="s">
        <v>376</v>
      </c>
      <c r="D47" s="87" t="s">
        <v>356</v>
      </c>
      <c r="E47" s="87" t="s">
        <v>353</v>
      </c>
      <c r="F47" s="87"/>
      <c r="G47" s="87" t="s">
        <v>540</v>
      </c>
      <c r="H47" s="87" t="s">
        <v>164</v>
      </c>
      <c r="I47" s="89">
        <v>200</v>
      </c>
      <c r="J47" s="89">
        <v>111</v>
      </c>
      <c r="K47" s="89">
        <v>0</v>
      </c>
      <c r="L47" s="89">
        <v>0.76</v>
      </c>
      <c r="M47" s="111">
        <v>0</v>
      </c>
      <c r="N47" s="111">
        <v>1E-4</v>
      </c>
      <c r="O47" s="111">
        <v>0</v>
      </c>
    </row>
    <row r="48" spans="2:15">
      <c r="B48" s="59" t="s">
        <v>377</v>
      </c>
      <c r="C48" s="87" t="s">
        <v>378</v>
      </c>
      <c r="D48" s="87" t="s">
        <v>352</v>
      </c>
      <c r="E48" s="87" t="s">
        <v>353</v>
      </c>
      <c r="F48" s="87"/>
      <c r="G48" s="87" t="s">
        <v>379</v>
      </c>
      <c r="H48" s="87" t="s">
        <v>164</v>
      </c>
      <c r="I48" s="89">
        <v>300</v>
      </c>
      <c r="J48" s="89">
        <v>21949</v>
      </c>
      <c r="K48" s="89">
        <v>0</v>
      </c>
      <c r="L48" s="89">
        <v>226.58</v>
      </c>
      <c r="M48" s="111">
        <v>0</v>
      </c>
      <c r="N48" s="111">
        <v>2.3300000000000001E-2</v>
      </c>
      <c r="O48" s="111">
        <v>2.8999999999999998E-3</v>
      </c>
    </row>
    <row r="49" spans="2:15">
      <c r="B49" s="59" t="s">
        <v>380</v>
      </c>
      <c r="C49" s="87" t="s">
        <v>381</v>
      </c>
      <c r="D49" s="87" t="s">
        <v>352</v>
      </c>
      <c r="E49" s="87" t="s">
        <v>353</v>
      </c>
      <c r="F49" s="87"/>
      <c r="G49" s="87" t="s">
        <v>379</v>
      </c>
      <c r="H49" s="87" t="s">
        <v>164</v>
      </c>
      <c r="I49" s="89">
        <v>125</v>
      </c>
      <c r="J49" s="89">
        <v>12554</v>
      </c>
      <c r="K49" s="89">
        <v>0.11799999999999999</v>
      </c>
      <c r="L49" s="89">
        <v>54.12</v>
      </c>
      <c r="M49" s="111">
        <v>0</v>
      </c>
      <c r="N49" s="111">
        <v>5.6000000000000008E-3</v>
      </c>
      <c r="O49" s="111">
        <v>7.000000000000001E-4</v>
      </c>
    </row>
    <row r="50" spans="2:15">
      <c r="B50" s="59" t="s">
        <v>382</v>
      </c>
      <c r="C50" s="87" t="s">
        <v>383</v>
      </c>
      <c r="D50" s="87" t="s">
        <v>356</v>
      </c>
      <c r="E50" s="87" t="s">
        <v>353</v>
      </c>
      <c r="F50" s="87"/>
      <c r="G50" s="87" t="s">
        <v>379</v>
      </c>
      <c r="H50" s="87" t="s">
        <v>164</v>
      </c>
      <c r="I50" s="89">
        <v>704</v>
      </c>
      <c r="J50" s="89">
        <v>8592</v>
      </c>
      <c r="K50" s="89">
        <v>0</v>
      </c>
      <c r="L50" s="89">
        <v>208.14</v>
      </c>
      <c r="M50" s="111">
        <v>2.0000000000000001E-4</v>
      </c>
      <c r="N50" s="111">
        <v>2.1400000000000002E-2</v>
      </c>
      <c r="O50" s="111">
        <v>2.5999999999999999E-3</v>
      </c>
    </row>
    <row r="51" spans="2:15">
      <c r="B51" s="59" t="s">
        <v>384</v>
      </c>
      <c r="C51" s="87" t="s">
        <v>385</v>
      </c>
      <c r="D51" s="87" t="s">
        <v>352</v>
      </c>
      <c r="E51" s="87" t="s">
        <v>353</v>
      </c>
      <c r="F51" s="87"/>
      <c r="G51" s="87" t="s">
        <v>386</v>
      </c>
      <c r="H51" s="87" t="s">
        <v>164</v>
      </c>
      <c r="I51" s="89">
        <v>1485</v>
      </c>
      <c r="J51" s="89">
        <v>2409</v>
      </c>
      <c r="K51" s="89">
        <v>0</v>
      </c>
      <c r="L51" s="89">
        <v>123.1</v>
      </c>
      <c r="M51" s="111">
        <v>0</v>
      </c>
      <c r="N51" s="111">
        <v>1.26E-2</v>
      </c>
      <c r="O51" s="111">
        <v>1.6000000000000001E-3</v>
      </c>
    </row>
    <row r="52" spans="2:15">
      <c r="B52" s="59" t="s">
        <v>387</v>
      </c>
      <c r="C52" s="87" t="s">
        <v>388</v>
      </c>
      <c r="D52" s="87" t="s">
        <v>352</v>
      </c>
      <c r="E52" s="87" t="s">
        <v>353</v>
      </c>
      <c r="F52" s="87"/>
      <c r="G52" s="87" t="s">
        <v>386</v>
      </c>
      <c r="H52" s="87" t="s">
        <v>164</v>
      </c>
      <c r="I52" s="89">
        <v>1918</v>
      </c>
      <c r="J52" s="89">
        <v>4311</v>
      </c>
      <c r="K52" s="89">
        <v>0</v>
      </c>
      <c r="L52" s="89">
        <v>284.52</v>
      </c>
      <c r="M52" s="111">
        <v>0</v>
      </c>
      <c r="N52" s="111">
        <v>2.92E-2</v>
      </c>
      <c r="O52" s="111">
        <v>3.5999999999999999E-3</v>
      </c>
    </row>
    <row r="53" spans="2:15">
      <c r="B53" s="59" t="s">
        <v>389</v>
      </c>
      <c r="C53" s="87" t="s">
        <v>390</v>
      </c>
      <c r="D53" s="87" t="s">
        <v>352</v>
      </c>
      <c r="E53" s="87" t="s">
        <v>353</v>
      </c>
      <c r="F53" s="87"/>
      <c r="G53" s="87" t="s">
        <v>386</v>
      </c>
      <c r="H53" s="87" t="s">
        <v>164</v>
      </c>
      <c r="I53" s="89">
        <v>76</v>
      </c>
      <c r="J53" s="89">
        <v>9627</v>
      </c>
      <c r="K53" s="89">
        <v>0</v>
      </c>
      <c r="L53" s="89">
        <v>25.18</v>
      </c>
      <c r="M53" s="111">
        <v>0</v>
      </c>
      <c r="N53" s="111">
        <v>2.5999999999999999E-3</v>
      </c>
      <c r="O53" s="111">
        <v>2.9999999999999997E-4</v>
      </c>
    </row>
    <row r="54" spans="2:15">
      <c r="B54" s="59" t="s">
        <v>391</v>
      </c>
      <c r="C54" s="87" t="s">
        <v>392</v>
      </c>
      <c r="D54" s="87" t="s">
        <v>352</v>
      </c>
      <c r="E54" s="87" t="s">
        <v>353</v>
      </c>
      <c r="F54" s="87"/>
      <c r="G54" s="87" t="s">
        <v>386</v>
      </c>
      <c r="H54" s="87" t="s">
        <v>164</v>
      </c>
      <c r="I54" s="89">
        <v>78</v>
      </c>
      <c r="J54" s="89">
        <v>19997</v>
      </c>
      <c r="K54" s="89">
        <v>0</v>
      </c>
      <c r="L54" s="89">
        <v>53.67</v>
      </c>
      <c r="M54" s="111">
        <v>0</v>
      </c>
      <c r="N54" s="111">
        <v>5.5000000000000005E-3</v>
      </c>
      <c r="O54" s="111">
        <v>7.000000000000001E-4</v>
      </c>
    </row>
    <row r="55" spans="2:15">
      <c r="B55" s="59" t="s">
        <v>393</v>
      </c>
      <c r="C55" s="87" t="s">
        <v>394</v>
      </c>
      <c r="D55" s="87" t="s">
        <v>356</v>
      </c>
      <c r="E55" s="87" t="s">
        <v>353</v>
      </c>
      <c r="F55" s="87"/>
      <c r="G55" s="87" t="s">
        <v>395</v>
      </c>
      <c r="H55" s="87" t="s">
        <v>164</v>
      </c>
      <c r="I55" s="89">
        <v>74</v>
      </c>
      <c r="J55" s="89">
        <f>2383500/100</f>
        <v>23835</v>
      </c>
      <c r="K55" s="89">
        <v>0</v>
      </c>
      <c r="L55" s="89">
        <v>60.69</v>
      </c>
      <c r="M55" s="111">
        <v>0</v>
      </c>
      <c r="N55" s="111">
        <v>6.1999999999999998E-3</v>
      </c>
      <c r="O55" s="111">
        <v>8.0000000000000004E-4</v>
      </c>
    </row>
    <row r="56" spans="2:15">
      <c r="B56" s="59" t="s">
        <v>396</v>
      </c>
      <c r="C56" s="87" t="s">
        <v>397</v>
      </c>
      <c r="D56" s="87" t="s">
        <v>352</v>
      </c>
      <c r="E56" s="87" t="s">
        <v>353</v>
      </c>
      <c r="F56" s="87"/>
      <c r="G56" s="87" t="s">
        <v>395</v>
      </c>
      <c r="H56" s="87" t="s">
        <v>164</v>
      </c>
      <c r="I56" s="89">
        <v>902</v>
      </c>
      <c r="J56" s="89">
        <v>4332</v>
      </c>
      <c r="K56" s="89">
        <v>0</v>
      </c>
      <c r="L56" s="89">
        <v>134.46</v>
      </c>
      <c r="M56" s="111">
        <v>0</v>
      </c>
      <c r="N56" s="111">
        <v>1.38E-2</v>
      </c>
      <c r="O56" s="111">
        <v>1.7000000000000001E-3</v>
      </c>
    </row>
    <row r="57" spans="2:15">
      <c r="B57" s="59" t="s">
        <v>398</v>
      </c>
      <c r="C57" s="87" t="s">
        <v>399</v>
      </c>
      <c r="D57" s="87" t="s">
        <v>352</v>
      </c>
      <c r="E57" s="87" t="s">
        <v>353</v>
      </c>
      <c r="F57" s="87"/>
      <c r="G57" s="87" t="s">
        <v>400</v>
      </c>
      <c r="H57" s="87" t="s">
        <v>164</v>
      </c>
      <c r="I57" s="89">
        <v>114</v>
      </c>
      <c r="J57" s="89">
        <v>4937</v>
      </c>
      <c r="K57" s="89">
        <v>0.113</v>
      </c>
      <c r="L57" s="89">
        <v>19.48</v>
      </c>
      <c r="M57" s="111">
        <v>0</v>
      </c>
      <c r="N57" s="111">
        <v>2E-3</v>
      </c>
      <c r="O57" s="111">
        <v>2.0000000000000001E-4</v>
      </c>
    </row>
    <row r="58" spans="2:15">
      <c r="B58" s="59" t="s">
        <v>401</v>
      </c>
      <c r="C58" s="87" t="s">
        <v>402</v>
      </c>
      <c r="D58" s="87" t="s">
        <v>352</v>
      </c>
      <c r="E58" s="87" t="s">
        <v>353</v>
      </c>
      <c r="F58" s="87"/>
      <c r="G58" s="87" t="s">
        <v>403</v>
      </c>
      <c r="H58" s="87" t="s">
        <v>164</v>
      </c>
      <c r="I58" s="89">
        <v>6001</v>
      </c>
      <c r="J58" s="89">
        <v>1229</v>
      </c>
      <c r="K58" s="89">
        <v>0</v>
      </c>
      <c r="L58" s="89">
        <v>253.78</v>
      </c>
      <c r="M58" s="111">
        <v>0</v>
      </c>
      <c r="N58" s="111">
        <v>2.6099999999999998E-2</v>
      </c>
      <c r="O58" s="111">
        <v>3.2000000000000002E-3</v>
      </c>
    </row>
    <row r="59" spans="2:15">
      <c r="B59" s="59" t="s">
        <v>404</v>
      </c>
      <c r="C59" s="87" t="s">
        <v>405</v>
      </c>
      <c r="D59" s="87" t="s">
        <v>356</v>
      </c>
      <c r="E59" s="87" t="s">
        <v>353</v>
      </c>
      <c r="F59" s="87"/>
      <c r="G59" s="87" t="s">
        <v>403</v>
      </c>
      <c r="H59" s="87" t="s">
        <v>164</v>
      </c>
      <c r="I59" s="89">
        <v>202</v>
      </c>
      <c r="J59" s="89">
        <v>28368</v>
      </c>
      <c r="K59" s="89">
        <v>0</v>
      </c>
      <c r="L59" s="89">
        <v>197.18</v>
      </c>
      <c r="M59" s="111">
        <v>0</v>
      </c>
      <c r="N59" s="111">
        <v>2.0199999999999999E-2</v>
      </c>
      <c r="O59" s="111">
        <v>2.5000000000000001E-3</v>
      </c>
    </row>
    <row r="60" spans="2:15">
      <c r="B60" s="59" t="s">
        <v>406</v>
      </c>
      <c r="C60" s="87" t="s">
        <v>407</v>
      </c>
      <c r="D60" s="87" t="s">
        <v>352</v>
      </c>
      <c r="E60" s="87" t="s">
        <v>353</v>
      </c>
      <c r="F60" s="87"/>
      <c r="G60" s="87" t="s">
        <v>403</v>
      </c>
      <c r="H60" s="87" t="s">
        <v>164</v>
      </c>
      <c r="I60" s="89">
        <v>1372</v>
      </c>
      <c r="J60" s="89">
        <v>3058</v>
      </c>
      <c r="K60" s="89">
        <v>0</v>
      </c>
      <c r="L60" s="89">
        <v>144.37</v>
      </c>
      <c r="M60" s="111">
        <v>0</v>
      </c>
      <c r="N60" s="111">
        <v>1.4800000000000001E-2</v>
      </c>
      <c r="O60" s="111">
        <v>1.8E-3</v>
      </c>
    </row>
    <row r="61" spans="2:15">
      <c r="B61" s="59" t="s">
        <v>408</v>
      </c>
      <c r="C61" s="87" t="s">
        <v>409</v>
      </c>
      <c r="D61" s="87" t="s">
        <v>352</v>
      </c>
      <c r="E61" s="87" t="s">
        <v>353</v>
      </c>
      <c r="F61" s="87"/>
      <c r="G61" s="87" t="s">
        <v>403</v>
      </c>
      <c r="H61" s="87" t="s">
        <v>164</v>
      </c>
      <c r="I61" s="89">
        <v>104</v>
      </c>
      <c r="J61" s="89">
        <v>16255</v>
      </c>
      <c r="K61" s="89">
        <v>0</v>
      </c>
      <c r="L61" s="89">
        <v>58.17</v>
      </c>
      <c r="M61" s="111">
        <v>0</v>
      </c>
      <c r="N61" s="111">
        <v>6.0000000000000001E-3</v>
      </c>
      <c r="O61" s="111">
        <v>7.000000000000001E-4</v>
      </c>
    </row>
    <row r="62" spans="2:15">
      <c r="B62" s="59" t="s">
        <v>410</v>
      </c>
      <c r="C62" s="87" t="s">
        <v>411</v>
      </c>
      <c r="D62" s="87" t="s">
        <v>352</v>
      </c>
      <c r="E62" s="87" t="s">
        <v>353</v>
      </c>
      <c r="F62" s="87"/>
      <c r="G62" s="87" t="s">
        <v>403</v>
      </c>
      <c r="H62" s="87" t="s">
        <v>164</v>
      </c>
      <c r="I62" s="89">
        <v>1217</v>
      </c>
      <c r="J62" s="89">
        <v>3475</v>
      </c>
      <c r="K62" s="89">
        <v>0</v>
      </c>
      <c r="L62" s="89">
        <v>145.52000000000001</v>
      </c>
      <c r="M62" s="111">
        <v>0</v>
      </c>
      <c r="N62" s="111">
        <v>1.49E-2</v>
      </c>
      <c r="O62" s="111">
        <v>1.8E-3</v>
      </c>
    </row>
    <row r="63" spans="2:15">
      <c r="B63" s="59" t="s">
        <v>412</v>
      </c>
      <c r="C63" s="87" t="s">
        <v>413</v>
      </c>
      <c r="D63" s="87" t="s">
        <v>356</v>
      </c>
      <c r="E63" s="87" t="s">
        <v>353</v>
      </c>
      <c r="F63" s="87"/>
      <c r="G63" s="87" t="s">
        <v>541</v>
      </c>
      <c r="H63" s="87" t="s">
        <v>164</v>
      </c>
      <c r="I63" s="89">
        <v>304</v>
      </c>
      <c r="J63" s="89">
        <v>6319</v>
      </c>
      <c r="K63" s="89">
        <v>0</v>
      </c>
      <c r="L63" s="89">
        <v>66.099999999999994</v>
      </c>
      <c r="M63" s="111">
        <v>0</v>
      </c>
      <c r="N63" s="111">
        <v>6.8000000000000005E-3</v>
      </c>
      <c r="O63" s="111">
        <v>8.0000000000000004E-4</v>
      </c>
    </row>
    <row r="64" spans="2:15">
      <c r="B64" s="59" t="s">
        <v>414</v>
      </c>
      <c r="C64" s="87" t="s">
        <v>415</v>
      </c>
      <c r="D64" s="87" t="s">
        <v>352</v>
      </c>
      <c r="E64" s="87" t="s">
        <v>353</v>
      </c>
      <c r="F64" s="87"/>
      <c r="G64" s="87" t="s">
        <v>541</v>
      </c>
      <c r="H64" s="87" t="s">
        <v>164</v>
      </c>
      <c r="I64" s="89">
        <v>175</v>
      </c>
      <c r="J64" s="89">
        <v>14888</v>
      </c>
      <c r="K64" s="89">
        <v>0</v>
      </c>
      <c r="L64" s="89">
        <v>89.65</v>
      </c>
      <c r="M64" s="111">
        <v>0</v>
      </c>
      <c r="N64" s="111">
        <v>9.1999999999999998E-3</v>
      </c>
      <c r="O64" s="111">
        <v>1.1000000000000001E-3</v>
      </c>
    </row>
    <row r="65" spans="2:15">
      <c r="B65" s="59" t="s">
        <v>416</v>
      </c>
      <c r="C65" s="87" t="s">
        <v>417</v>
      </c>
      <c r="D65" s="87" t="s">
        <v>352</v>
      </c>
      <c r="E65" s="87" t="s">
        <v>353</v>
      </c>
      <c r="F65" s="87"/>
      <c r="G65" s="87" t="s">
        <v>541</v>
      </c>
      <c r="H65" s="87" t="s">
        <v>164</v>
      </c>
      <c r="I65" s="89">
        <v>555</v>
      </c>
      <c r="J65" s="89">
        <v>3670</v>
      </c>
      <c r="K65" s="89">
        <v>0</v>
      </c>
      <c r="L65" s="89">
        <v>70.09</v>
      </c>
      <c r="M65" s="111">
        <v>0</v>
      </c>
      <c r="N65" s="111">
        <v>7.1999999999999998E-3</v>
      </c>
      <c r="O65" s="111">
        <v>8.9999999999999998E-4</v>
      </c>
    </row>
    <row r="66" spans="2:15">
      <c r="B66" s="59" t="s">
        <v>418</v>
      </c>
      <c r="C66" s="87" t="s">
        <v>419</v>
      </c>
      <c r="D66" s="87" t="s">
        <v>352</v>
      </c>
      <c r="E66" s="87" t="s">
        <v>353</v>
      </c>
      <c r="F66" s="87"/>
      <c r="G66" s="87" t="s">
        <v>541</v>
      </c>
      <c r="H66" s="87" t="s">
        <v>164</v>
      </c>
      <c r="I66" s="89">
        <v>253</v>
      </c>
      <c r="J66" s="89">
        <v>4591</v>
      </c>
      <c r="K66" s="89">
        <v>0</v>
      </c>
      <c r="L66" s="89">
        <v>39.97</v>
      </c>
      <c r="M66" s="111">
        <v>0</v>
      </c>
      <c r="N66" s="111">
        <v>4.0999999999999995E-3</v>
      </c>
      <c r="O66" s="111">
        <v>5.0000000000000001E-4</v>
      </c>
    </row>
    <row r="67" spans="2:15">
      <c r="B67" s="59" t="s">
        <v>420</v>
      </c>
      <c r="C67" s="87" t="s">
        <v>421</v>
      </c>
      <c r="D67" s="87" t="s">
        <v>356</v>
      </c>
      <c r="E67" s="87" t="s">
        <v>353</v>
      </c>
      <c r="F67" s="87"/>
      <c r="G67" s="87" t="s">
        <v>541</v>
      </c>
      <c r="H67" s="87" t="s">
        <v>164</v>
      </c>
      <c r="I67" s="89">
        <v>250</v>
      </c>
      <c r="J67" s="89">
        <v>1115</v>
      </c>
      <c r="K67" s="89">
        <v>0</v>
      </c>
      <c r="L67" s="89">
        <v>9.59</v>
      </c>
      <c r="M67" s="111">
        <v>0</v>
      </c>
      <c r="N67" s="111">
        <v>1E-3</v>
      </c>
      <c r="O67" s="111">
        <v>1E-4</v>
      </c>
    </row>
    <row r="68" spans="2:15">
      <c r="B68" s="59" t="s">
        <v>422</v>
      </c>
      <c r="C68" s="87" t="s">
        <v>423</v>
      </c>
      <c r="D68" s="87" t="s">
        <v>356</v>
      </c>
      <c r="E68" s="87" t="s">
        <v>353</v>
      </c>
      <c r="F68" s="87"/>
      <c r="G68" s="87" t="s">
        <v>424</v>
      </c>
      <c r="H68" s="87" t="s">
        <v>164</v>
      </c>
      <c r="I68" s="89">
        <v>40</v>
      </c>
      <c r="J68" s="89">
        <v>314873</v>
      </c>
      <c r="K68" s="89">
        <v>0</v>
      </c>
      <c r="L68" s="89">
        <v>433.39</v>
      </c>
      <c r="M68" s="111">
        <v>0</v>
      </c>
      <c r="N68" s="111">
        <v>4.4500000000000005E-2</v>
      </c>
      <c r="O68" s="111">
        <v>5.5000000000000005E-3</v>
      </c>
    </row>
    <row r="69" spans="2:15">
      <c r="B69" s="59" t="s">
        <v>425</v>
      </c>
      <c r="C69" s="87" t="s">
        <v>426</v>
      </c>
      <c r="D69" s="87" t="s">
        <v>356</v>
      </c>
      <c r="E69" s="87" t="s">
        <v>353</v>
      </c>
      <c r="F69" s="87"/>
      <c r="G69" s="87" t="s">
        <v>424</v>
      </c>
      <c r="H69" s="87" t="s">
        <v>164</v>
      </c>
      <c r="I69" s="89">
        <v>30</v>
      </c>
      <c r="J69" s="89">
        <v>171068</v>
      </c>
      <c r="K69" s="89">
        <v>0</v>
      </c>
      <c r="L69" s="89">
        <v>176.59</v>
      </c>
      <c r="M69" s="111">
        <v>0</v>
      </c>
      <c r="N69" s="111">
        <v>1.8100000000000002E-2</v>
      </c>
      <c r="O69" s="111">
        <v>2.2000000000000001E-3</v>
      </c>
    </row>
    <row r="70" spans="2:15">
      <c r="B70" s="59" t="s">
        <v>427</v>
      </c>
      <c r="C70" s="87" t="s">
        <v>428</v>
      </c>
      <c r="D70" s="87" t="s">
        <v>356</v>
      </c>
      <c r="E70" s="87" t="s">
        <v>353</v>
      </c>
      <c r="F70" s="87"/>
      <c r="G70" s="87" t="s">
        <v>424</v>
      </c>
      <c r="H70" s="87" t="s">
        <v>164</v>
      </c>
      <c r="I70" s="89">
        <v>250</v>
      </c>
      <c r="J70" s="89">
        <f>916900/100</f>
        <v>9169</v>
      </c>
      <c r="K70" s="89">
        <v>0</v>
      </c>
      <c r="L70" s="89">
        <v>78.88</v>
      </c>
      <c r="M70" s="111">
        <v>0</v>
      </c>
      <c r="N70" s="111">
        <v>8.1000000000000013E-3</v>
      </c>
      <c r="O70" s="111">
        <v>1E-3</v>
      </c>
    </row>
    <row r="71" spans="2:15">
      <c r="B71" s="59" t="s">
        <v>429</v>
      </c>
      <c r="C71" s="87" t="s">
        <v>430</v>
      </c>
      <c r="D71" s="87" t="s">
        <v>352</v>
      </c>
      <c r="E71" s="87" t="s">
        <v>353</v>
      </c>
      <c r="F71" s="87"/>
      <c r="G71" s="87" t="s">
        <v>424</v>
      </c>
      <c r="H71" s="87" t="s">
        <v>164</v>
      </c>
      <c r="I71" s="89">
        <v>2524</v>
      </c>
      <c r="J71" s="89">
        <v>570</v>
      </c>
      <c r="K71" s="89">
        <v>0</v>
      </c>
      <c r="L71" s="89">
        <v>49.51</v>
      </c>
      <c r="M71" s="111">
        <v>0</v>
      </c>
      <c r="N71" s="111">
        <v>5.1000000000000004E-3</v>
      </c>
      <c r="O71" s="111">
        <v>5.9999999999999995E-4</v>
      </c>
    </row>
    <row r="72" spans="2:15">
      <c r="B72" s="59" t="s">
        <v>431</v>
      </c>
      <c r="C72" s="87" t="s">
        <v>432</v>
      </c>
      <c r="D72" s="87" t="s">
        <v>352</v>
      </c>
      <c r="E72" s="87" t="s">
        <v>353</v>
      </c>
      <c r="F72" s="87"/>
      <c r="G72" s="87" t="s">
        <v>424</v>
      </c>
      <c r="H72" s="87" t="s">
        <v>164</v>
      </c>
      <c r="I72" s="89">
        <v>27</v>
      </c>
      <c r="J72" s="89">
        <v>13991</v>
      </c>
      <c r="K72" s="89">
        <v>0</v>
      </c>
      <c r="L72" s="89">
        <v>13</v>
      </c>
      <c r="M72" s="111">
        <v>0</v>
      </c>
      <c r="N72" s="111">
        <v>1.2999999999999999E-3</v>
      </c>
      <c r="O72" s="111">
        <v>2.0000000000000001E-4</v>
      </c>
    </row>
    <row r="73" spans="2:15">
      <c r="B73" s="59" t="s">
        <v>433</v>
      </c>
      <c r="C73" s="87" t="s">
        <v>434</v>
      </c>
      <c r="D73" s="87" t="s">
        <v>356</v>
      </c>
      <c r="E73" s="87" t="s">
        <v>353</v>
      </c>
      <c r="F73" s="87"/>
      <c r="G73" s="87" t="s">
        <v>542</v>
      </c>
      <c r="H73" s="87" t="s">
        <v>164</v>
      </c>
      <c r="I73" s="89">
        <v>450</v>
      </c>
      <c r="J73" s="89">
        <v>5945</v>
      </c>
      <c r="K73" s="89">
        <v>0</v>
      </c>
      <c r="L73" s="89">
        <v>92.06</v>
      </c>
      <c r="M73" s="111">
        <v>0</v>
      </c>
      <c r="N73" s="111">
        <v>9.3999999999999986E-3</v>
      </c>
      <c r="O73" s="111">
        <v>1.1999999999999999E-3</v>
      </c>
    </row>
    <row r="74" spans="2:15">
      <c r="B74" s="59" t="s">
        <v>435</v>
      </c>
      <c r="C74" s="87" t="s">
        <v>436</v>
      </c>
      <c r="D74" s="87" t="s">
        <v>352</v>
      </c>
      <c r="E74" s="87" t="s">
        <v>353</v>
      </c>
      <c r="F74" s="87"/>
      <c r="G74" s="87" t="s">
        <v>542</v>
      </c>
      <c r="H74" s="87" t="s">
        <v>164</v>
      </c>
      <c r="I74" s="89">
        <v>125</v>
      </c>
      <c r="J74" s="89">
        <v>36432</v>
      </c>
      <c r="K74" s="89">
        <v>0</v>
      </c>
      <c r="L74" s="89">
        <v>156.69999999999999</v>
      </c>
      <c r="M74" s="111">
        <v>0</v>
      </c>
      <c r="N74" s="111">
        <v>1.61E-2</v>
      </c>
      <c r="O74" s="111">
        <v>2E-3</v>
      </c>
    </row>
    <row r="75" spans="2:15">
      <c r="B75" s="59" t="s">
        <v>437</v>
      </c>
      <c r="C75" s="87" t="s">
        <v>438</v>
      </c>
      <c r="D75" s="87" t="s">
        <v>356</v>
      </c>
      <c r="E75" s="87" t="s">
        <v>353</v>
      </c>
      <c r="F75" s="87"/>
      <c r="G75" s="87" t="s">
        <v>542</v>
      </c>
      <c r="H75" s="87" t="s">
        <v>164</v>
      </c>
      <c r="I75" s="89">
        <v>50</v>
      </c>
      <c r="J75" s="89">
        <v>6761</v>
      </c>
      <c r="K75" s="89">
        <v>0</v>
      </c>
      <c r="L75" s="89">
        <v>11.63</v>
      </c>
      <c r="M75" s="111">
        <v>0</v>
      </c>
      <c r="N75" s="111">
        <v>1.1999999999999999E-3</v>
      </c>
      <c r="O75" s="111">
        <v>1E-4</v>
      </c>
    </row>
    <row r="76" spans="2:15">
      <c r="B76" s="59" t="s">
        <v>439</v>
      </c>
      <c r="C76" s="87" t="s">
        <v>440</v>
      </c>
      <c r="D76" s="87" t="s">
        <v>352</v>
      </c>
      <c r="E76" s="87" t="s">
        <v>353</v>
      </c>
      <c r="F76" s="87"/>
      <c r="G76" s="87" t="s">
        <v>542</v>
      </c>
      <c r="H76" s="87" t="s">
        <v>164</v>
      </c>
      <c r="I76" s="89">
        <v>50</v>
      </c>
      <c r="J76" s="89">
        <v>14550</v>
      </c>
      <c r="K76" s="89">
        <v>0</v>
      </c>
      <c r="L76" s="89">
        <v>25.03</v>
      </c>
      <c r="M76" s="111">
        <v>0</v>
      </c>
      <c r="N76" s="111">
        <v>2.5999999999999999E-3</v>
      </c>
      <c r="O76" s="111">
        <v>2.9999999999999997E-4</v>
      </c>
    </row>
    <row r="77" spans="2:15">
      <c r="B77" s="59" t="s">
        <v>441</v>
      </c>
      <c r="C77" s="87" t="s">
        <v>442</v>
      </c>
      <c r="D77" s="87" t="s">
        <v>356</v>
      </c>
      <c r="E77" s="87" t="s">
        <v>353</v>
      </c>
      <c r="F77" s="87"/>
      <c r="G77" s="87" t="s">
        <v>357</v>
      </c>
      <c r="H77" s="87" t="s">
        <v>164</v>
      </c>
      <c r="I77" s="89">
        <v>50</v>
      </c>
      <c r="J77" s="89">
        <v>146560</v>
      </c>
      <c r="K77" s="89">
        <v>0</v>
      </c>
      <c r="L77" s="89">
        <v>252.16</v>
      </c>
      <c r="M77" s="111">
        <v>0</v>
      </c>
      <c r="N77" s="111">
        <v>2.5899999999999999E-2</v>
      </c>
      <c r="O77" s="111">
        <v>3.2000000000000002E-3</v>
      </c>
    </row>
    <row r="78" spans="2:15">
      <c r="B78" s="59" t="s">
        <v>443</v>
      </c>
      <c r="C78" s="87" t="s">
        <v>444</v>
      </c>
      <c r="D78" s="87" t="s">
        <v>356</v>
      </c>
      <c r="E78" s="87" t="s">
        <v>353</v>
      </c>
      <c r="F78" s="87"/>
      <c r="G78" s="87" t="s">
        <v>357</v>
      </c>
      <c r="H78" s="87" t="s">
        <v>164</v>
      </c>
      <c r="I78" s="89">
        <v>51</v>
      </c>
      <c r="J78" s="89">
        <v>26190</v>
      </c>
      <c r="K78" s="89">
        <v>0</v>
      </c>
      <c r="L78" s="89">
        <v>45.96</v>
      </c>
      <c r="M78" s="111">
        <v>0</v>
      </c>
      <c r="N78" s="111">
        <v>4.6999999999999993E-3</v>
      </c>
      <c r="O78" s="111">
        <v>5.9999999999999995E-4</v>
      </c>
    </row>
    <row r="79" spans="2:15">
      <c r="B79" s="59" t="s">
        <v>445</v>
      </c>
      <c r="C79" s="87" t="s">
        <v>446</v>
      </c>
      <c r="D79" s="87" t="s">
        <v>356</v>
      </c>
      <c r="E79" s="87" t="s">
        <v>353</v>
      </c>
      <c r="F79" s="87"/>
      <c r="G79" s="87" t="s">
        <v>357</v>
      </c>
      <c r="H79" s="87" t="s">
        <v>164</v>
      </c>
      <c r="I79" s="89">
        <v>568</v>
      </c>
      <c r="J79" s="89">
        <v>21033</v>
      </c>
      <c r="K79" s="89">
        <v>0</v>
      </c>
      <c r="L79" s="89">
        <v>411.09</v>
      </c>
      <c r="M79" s="111">
        <v>0</v>
      </c>
      <c r="N79" s="111">
        <v>4.2199999999999994E-2</v>
      </c>
      <c r="O79" s="111">
        <v>5.1999999999999998E-3</v>
      </c>
    </row>
    <row r="80" spans="2:15">
      <c r="B80" s="59" t="s">
        <v>447</v>
      </c>
      <c r="C80" s="87" t="s">
        <v>448</v>
      </c>
      <c r="D80" s="87" t="s">
        <v>356</v>
      </c>
      <c r="E80" s="87" t="s">
        <v>353</v>
      </c>
      <c r="F80" s="87"/>
      <c r="G80" s="87" t="s">
        <v>357</v>
      </c>
      <c r="H80" s="87" t="s">
        <v>164</v>
      </c>
      <c r="I80" s="89">
        <v>54</v>
      </c>
      <c r="J80" s="89">
        <v>50003</v>
      </c>
      <c r="K80" s="89">
        <v>0</v>
      </c>
      <c r="L80" s="89">
        <v>92.91</v>
      </c>
      <c r="M80" s="111">
        <v>0</v>
      </c>
      <c r="N80" s="111">
        <v>9.4999999999999998E-3</v>
      </c>
      <c r="O80" s="111">
        <v>1.1999999999999999E-3</v>
      </c>
    </row>
    <row r="81" spans="2:15">
      <c r="B81" s="59" t="s">
        <v>449</v>
      </c>
      <c r="C81" s="87" t="s">
        <v>450</v>
      </c>
      <c r="D81" s="87" t="s">
        <v>356</v>
      </c>
      <c r="E81" s="87" t="s">
        <v>353</v>
      </c>
      <c r="F81" s="87"/>
      <c r="G81" s="87" t="s">
        <v>357</v>
      </c>
      <c r="H81" s="87" t="s">
        <v>164</v>
      </c>
      <c r="I81" s="89">
        <v>250</v>
      </c>
      <c r="J81" s="89">
        <v>19703</v>
      </c>
      <c r="K81" s="89">
        <v>0</v>
      </c>
      <c r="L81" s="89">
        <v>169.5</v>
      </c>
      <c r="M81" s="111">
        <v>0</v>
      </c>
      <c r="N81" s="111">
        <v>1.7399999999999999E-2</v>
      </c>
      <c r="O81" s="111">
        <v>2.0999999999999999E-3</v>
      </c>
    </row>
    <row r="82" spans="2:15">
      <c r="B82" s="59" t="s">
        <v>451</v>
      </c>
      <c r="C82" s="87" t="s">
        <v>452</v>
      </c>
      <c r="D82" s="87" t="s">
        <v>356</v>
      </c>
      <c r="E82" s="87" t="s">
        <v>353</v>
      </c>
      <c r="F82" s="87"/>
      <c r="G82" s="87" t="s">
        <v>357</v>
      </c>
      <c r="H82" s="87" t="s">
        <v>164</v>
      </c>
      <c r="I82" s="89">
        <v>50</v>
      </c>
      <c r="J82" s="89">
        <v>25132</v>
      </c>
      <c r="K82" s="89">
        <v>0</v>
      </c>
      <c r="L82" s="89">
        <v>43.24</v>
      </c>
      <c r="M82" s="111">
        <v>0</v>
      </c>
      <c r="N82" s="111">
        <v>4.4000000000000003E-3</v>
      </c>
      <c r="O82" s="111">
        <v>5.0000000000000001E-4</v>
      </c>
    </row>
    <row r="83" spans="2:15">
      <c r="B83" s="59" t="s">
        <v>453</v>
      </c>
      <c r="C83" s="87" t="s">
        <v>454</v>
      </c>
      <c r="D83" s="87" t="s">
        <v>356</v>
      </c>
      <c r="E83" s="87" t="s">
        <v>353</v>
      </c>
      <c r="F83" s="87"/>
      <c r="G83" s="87" t="s">
        <v>360</v>
      </c>
      <c r="H83" s="87" t="s">
        <v>164</v>
      </c>
      <c r="I83" s="89">
        <v>1238</v>
      </c>
      <c r="J83" s="89">
        <v>11581</v>
      </c>
      <c r="K83" s="89">
        <v>0</v>
      </c>
      <c r="L83" s="89">
        <v>493.35</v>
      </c>
      <c r="M83" s="111">
        <v>0</v>
      </c>
      <c r="N83" s="111">
        <v>5.0599999999999999E-2</v>
      </c>
      <c r="O83" s="111">
        <v>6.1999999999999998E-3</v>
      </c>
    </row>
    <row r="84" spans="2:15">
      <c r="B84" s="59" t="s">
        <v>455</v>
      </c>
      <c r="C84" s="87" t="s">
        <v>456</v>
      </c>
      <c r="D84" s="87" t="s">
        <v>352</v>
      </c>
      <c r="E84" s="87" t="s">
        <v>353</v>
      </c>
      <c r="F84" s="87"/>
      <c r="G84" s="87" t="s">
        <v>360</v>
      </c>
      <c r="H84" s="87" t="s">
        <v>164</v>
      </c>
      <c r="I84" s="89">
        <v>400</v>
      </c>
      <c r="J84" s="89">
        <v>6769</v>
      </c>
      <c r="K84" s="89">
        <v>0</v>
      </c>
      <c r="L84" s="89">
        <v>93.17</v>
      </c>
      <c r="M84" s="111">
        <v>0</v>
      </c>
      <c r="N84" s="111">
        <v>9.5999999999999992E-3</v>
      </c>
      <c r="O84" s="111">
        <v>1.1999999999999999E-3</v>
      </c>
    </row>
    <row r="85" spans="2:15">
      <c r="B85" s="59" t="s">
        <v>457</v>
      </c>
      <c r="C85" s="87" t="s">
        <v>458</v>
      </c>
      <c r="D85" s="87" t="s">
        <v>356</v>
      </c>
      <c r="E85" s="87" t="s">
        <v>353</v>
      </c>
      <c r="F85" s="87"/>
      <c r="G85" s="87" t="s">
        <v>360</v>
      </c>
      <c r="H85" s="87" t="s">
        <v>164</v>
      </c>
      <c r="I85" s="89">
        <v>2649</v>
      </c>
      <c r="J85" s="89">
        <v>5178</v>
      </c>
      <c r="K85" s="89">
        <v>0</v>
      </c>
      <c r="L85" s="89">
        <v>471.99</v>
      </c>
      <c r="M85" s="111">
        <v>0</v>
      </c>
      <c r="N85" s="111">
        <v>4.8499999999999995E-2</v>
      </c>
      <c r="O85" s="111">
        <v>6.0000000000000001E-3</v>
      </c>
    </row>
    <row r="86" spans="2:15">
      <c r="B86" s="59" t="s">
        <v>459</v>
      </c>
      <c r="C86" s="87" t="s">
        <v>460</v>
      </c>
      <c r="D86" s="87" t="s">
        <v>352</v>
      </c>
      <c r="E86" s="87" t="s">
        <v>353</v>
      </c>
      <c r="F86" s="87"/>
      <c r="G86" s="87" t="s">
        <v>360</v>
      </c>
      <c r="H86" s="87" t="s">
        <v>164</v>
      </c>
      <c r="I86" s="89">
        <v>2460</v>
      </c>
      <c r="J86" s="89">
        <v>4696</v>
      </c>
      <c r="K86" s="89">
        <v>0</v>
      </c>
      <c r="L86" s="89">
        <v>397.51</v>
      </c>
      <c r="M86" s="111">
        <v>0</v>
      </c>
      <c r="N86" s="111">
        <v>4.0800000000000003E-2</v>
      </c>
      <c r="O86" s="111">
        <v>5.0000000000000001E-3</v>
      </c>
    </row>
    <row r="87" spans="2:15">
      <c r="B87" s="59" t="s">
        <v>461</v>
      </c>
      <c r="C87" s="87" t="s">
        <v>462</v>
      </c>
      <c r="D87" s="87" t="s">
        <v>356</v>
      </c>
      <c r="E87" s="87" t="s">
        <v>353</v>
      </c>
      <c r="F87" s="87"/>
      <c r="G87" s="87" t="s">
        <v>360</v>
      </c>
      <c r="H87" s="87" t="s">
        <v>164</v>
      </c>
      <c r="I87" s="89">
        <v>155</v>
      </c>
      <c r="J87" s="89">
        <v>54122</v>
      </c>
      <c r="K87" s="89">
        <v>0</v>
      </c>
      <c r="L87" s="89">
        <v>288.66000000000003</v>
      </c>
      <c r="M87" s="111">
        <v>0</v>
      </c>
      <c r="N87" s="111">
        <v>2.9600000000000001E-2</v>
      </c>
      <c r="O87" s="111">
        <v>3.5999999999999999E-3</v>
      </c>
    </row>
    <row r="88" spans="2:15">
      <c r="B88" s="59" t="s">
        <v>463</v>
      </c>
      <c r="C88" s="87" t="s">
        <v>464</v>
      </c>
      <c r="D88" s="87" t="s">
        <v>356</v>
      </c>
      <c r="E88" s="87" t="s">
        <v>353</v>
      </c>
      <c r="F88" s="87"/>
      <c r="G88" s="87" t="s">
        <v>360</v>
      </c>
      <c r="H88" s="87" t="s">
        <v>164</v>
      </c>
      <c r="I88" s="89">
        <v>27</v>
      </c>
      <c r="J88" s="89">
        <v>11768</v>
      </c>
      <c r="K88" s="89">
        <v>0</v>
      </c>
      <c r="L88" s="89">
        <v>10.93</v>
      </c>
      <c r="M88" s="111">
        <v>0</v>
      </c>
      <c r="N88" s="111">
        <v>1.1000000000000001E-3</v>
      </c>
      <c r="O88" s="111">
        <v>1E-4</v>
      </c>
    </row>
    <row r="89" spans="2:15">
      <c r="B89" s="117" t="s">
        <v>465</v>
      </c>
      <c r="C89" s="87" t="s">
        <v>466</v>
      </c>
      <c r="D89" s="87" t="s">
        <v>356</v>
      </c>
      <c r="E89" s="87" t="s">
        <v>353</v>
      </c>
      <c r="F89" s="87"/>
      <c r="G89" s="87" t="s">
        <v>360</v>
      </c>
      <c r="H89" s="87" t="s">
        <v>164</v>
      </c>
      <c r="I89" s="89">
        <v>1350</v>
      </c>
      <c r="J89" s="89">
        <v>3939</v>
      </c>
      <c r="K89" s="89">
        <v>0</v>
      </c>
      <c r="L89" s="89">
        <v>182.98</v>
      </c>
      <c r="M89" s="111">
        <v>0</v>
      </c>
      <c r="N89" s="111">
        <v>1.8799999999999997E-2</v>
      </c>
      <c r="O89" s="111">
        <v>2.3E-3</v>
      </c>
    </row>
    <row r="90" spans="2:15">
      <c r="B90" s="114" t="s">
        <v>249</v>
      </c>
      <c r="E90" s="1"/>
      <c r="F90" s="1"/>
      <c r="G90" s="1"/>
    </row>
    <row r="91" spans="2:15">
      <c r="B91" s="114" t="s">
        <v>133</v>
      </c>
      <c r="E91" s="1"/>
      <c r="F91" s="1"/>
      <c r="G91" s="1"/>
    </row>
    <row r="92" spans="2:15">
      <c r="B92" s="114" t="s">
        <v>245</v>
      </c>
      <c r="E92" s="1"/>
      <c r="F92" s="1"/>
      <c r="G92" s="1"/>
    </row>
    <row r="93" spans="2:15">
      <c r="B93" s="114" t="s">
        <v>246</v>
      </c>
      <c r="E93" s="1"/>
      <c r="F93" s="1"/>
      <c r="G93" s="1"/>
    </row>
    <row r="94" spans="2:15">
      <c r="B94" s="135" t="s">
        <v>256</v>
      </c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4:O94"/>
  </mergeCells>
  <phoneticPr fontId="4" type="noConversion"/>
  <dataValidations count="4">
    <dataValidation type="list" allowBlank="1" showInputMessage="1" showErrorMessage="1" sqref="E37:E93 E95:E357" xr:uid="{00000000-0002-0000-0500-000000000000}">
      <formula1>$BF$6:$BF$23</formula1>
    </dataValidation>
    <dataValidation type="list" allowBlank="1" showInputMessage="1" showErrorMessage="1" sqref="H37:H93 H95:H357" xr:uid="{00000000-0002-0000-0500-000001000000}">
      <formula1>$BJ$6:$BJ$19</formula1>
    </dataValidation>
    <dataValidation type="list" allowBlank="1" showInputMessage="1" showErrorMessage="1" sqref="G95:G363 G37:G93" xr:uid="{00000000-0002-0000-0500-000002000000}">
      <formula1>$BH$6:$BH$29</formula1>
    </dataValidation>
    <dataValidation allowBlank="1" showInputMessage="1" showErrorMessage="1" sqref="B92" xr:uid="{B595BA1E-C053-4F19-853A-3F7D06A5759A}"/>
  </dataValidations>
  <pageMargins left="0" right="0" top="0.5" bottom="0.5" header="0" footer="0.25"/>
  <pageSetup paperSize="9" scale="3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B9" workbookViewId="0">
      <selection activeCell="F22" sqref="F22:F27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15.44140625" style="2" bestFit="1" customWidth="1"/>
    <col min="4" max="4" width="10.33203125" style="2" customWidth="1"/>
    <col min="5" max="5" width="9.109375" style="2" customWidth="1"/>
    <col min="6" max="6" width="9.109375" style="2" bestFit="1" customWidth="1"/>
    <col min="7" max="7" width="14.6640625" style="2" customWidth="1"/>
    <col min="8" max="8" width="17.5546875" style="1" customWidth="1"/>
    <col min="9" max="9" width="13" style="1" customWidth="1"/>
    <col min="10" max="10" width="10.88671875" style="1" customWidth="1"/>
    <col min="11" max="11" width="13.77734375" style="1" customWidth="1"/>
    <col min="12" max="13" width="11.109375" style="1" customWidth="1"/>
    <col min="14" max="14" width="12.3320312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4148830.02</v>
      </c>
      <c r="I11" s="82"/>
      <c r="J11" s="82">
        <v>1.1950000000000001</v>
      </c>
      <c r="K11" s="82">
        <v>19318.84</v>
      </c>
      <c r="L11" s="109"/>
      <c r="M11" s="109"/>
      <c r="N11" s="109">
        <v>0.24420000000000003</v>
      </c>
      <c r="O11" s="5"/>
      <c r="BH11" s="1"/>
      <c r="BI11" s="3"/>
      <c r="BK11" s="1"/>
    </row>
    <row r="12" spans="2:63" customFormat="1" ht="16.2">
      <c r="B12" s="56" t="s">
        <v>232</v>
      </c>
      <c r="C12" s="86"/>
      <c r="D12" s="86"/>
      <c r="E12" s="86"/>
      <c r="F12" s="86"/>
      <c r="G12" s="86"/>
      <c r="H12" s="88">
        <v>4131444.02</v>
      </c>
      <c r="I12" s="88"/>
      <c r="J12" s="88"/>
      <c r="K12" s="88">
        <v>17074.2</v>
      </c>
      <c r="L12" s="110"/>
      <c r="M12" s="110"/>
      <c r="N12" s="110">
        <v>0.21579999999999999</v>
      </c>
    </row>
    <row r="13" spans="2:63" customFormat="1" ht="16.2">
      <c r="B13" s="56" t="s">
        <v>259</v>
      </c>
      <c r="C13" s="86"/>
      <c r="D13" s="86"/>
      <c r="E13" s="86"/>
      <c r="F13" s="86"/>
      <c r="G13" s="86"/>
      <c r="H13" s="88">
        <v>50423</v>
      </c>
      <c r="I13" s="88"/>
      <c r="J13" s="88"/>
      <c r="K13" s="88">
        <v>697.34</v>
      </c>
      <c r="L13" s="110"/>
      <c r="M13" s="110"/>
      <c r="N13" s="110">
        <v>8.8000000000000005E-3</v>
      </c>
    </row>
    <row r="14" spans="2:63" customFormat="1" ht="15.6">
      <c r="B14" s="59" t="s">
        <v>467</v>
      </c>
      <c r="C14" s="87">
        <v>1148642</v>
      </c>
      <c r="D14" s="87" t="s">
        <v>142</v>
      </c>
      <c r="E14" s="87">
        <v>1750</v>
      </c>
      <c r="F14" s="87" t="s">
        <v>468</v>
      </c>
      <c r="G14" s="87" t="s">
        <v>165</v>
      </c>
      <c r="H14" s="89">
        <v>3928</v>
      </c>
      <c r="I14" s="89">
        <v>1286</v>
      </c>
      <c r="J14" s="89">
        <v>0</v>
      </c>
      <c r="K14" s="89">
        <v>50.51</v>
      </c>
      <c r="L14" s="111">
        <v>0</v>
      </c>
      <c r="M14" s="111">
        <v>2.5999999999999999E-3</v>
      </c>
      <c r="N14" s="111">
        <v>5.9999999999999995E-4</v>
      </c>
    </row>
    <row r="15" spans="2:63" customFormat="1" ht="15.6">
      <c r="B15" s="59" t="s">
        <v>469</v>
      </c>
      <c r="C15" s="87">
        <v>1148832</v>
      </c>
      <c r="D15" s="87" t="s">
        <v>142</v>
      </c>
      <c r="E15" s="87">
        <v>1750</v>
      </c>
      <c r="F15" s="87" t="s">
        <v>468</v>
      </c>
      <c r="G15" s="87" t="s">
        <v>165</v>
      </c>
      <c r="H15" s="89">
        <v>6881</v>
      </c>
      <c r="I15" s="89">
        <v>395.4</v>
      </c>
      <c r="J15" s="89">
        <v>0</v>
      </c>
      <c r="K15" s="89">
        <v>27.21</v>
      </c>
      <c r="L15" s="111">
        <v>0</v>
      </c>
      <c r="M15" s="111">
        <v>1.4000000000000002E-3</v>
      </c>
      <c r="N15" s="111">
        <v>2.9999999999999997E-4</v>
      </c>
    </row>
    <row r="16" spans="2:63" customFormat="1" ht="15.6">
      <c r="B16" s="59" t="s">
        <v>470</v>
      </c>
      <c r="C16" s="87">
        <v>1148808</v>
      </c>
      <c r="D16" s="87" t="s">
        <v>142</v>
      </c>
      <c r="E16" s="87">
        <v>1750</v>
      </c>
      <c r="F16" s="87" t="s">
        <v>468</v>
      </c>
      <c r="G16" s="87" t="s">
        <v>165</v>
      </c>
      <c r="H16" s="89">
        <v>21065</v>
      </c>
      <c r="I16" s="89">
        <v>1325</v>
      </c>
      <c r="J16" s="89">
        <v>0</v>
      </c>
      <c r="K16" s="89">
        <v>279.11</v>
      </c>
      <c r="L16" s="111">
        <v>0</v>
      </c>
      <c r="M16" s="111">
        <v>1.44E-2</v>
      </c>
      <c r="N16" s="111">
        <v>3.4999999999999996E-3</v>
      </c>
    </row>
    <row r="17" spans="2:14" customFormat="1" ht="15.6">
      <c r="B17" s="59" t="s">
        <v>471</v>
      </c>
      <c r="C17" s="87">
        <v>1150184</v>
      </c>
      <c r="D17" s="87" t="s">
        <v>142</v>
      </c>
      <c r="E17" s="87">
        <v>1735</v>
      </c>
      <c r="F17" s="87" t="s">
        <v>468</v>
      </c>
      <c r="G17" s="87" t="s">
        <v>165</v>
      </c>
      <c r="H17" s="89">
        <v>13023</v>
      </c>
      <c r="I17" s="89">
        <v>1769</v>
      </c>
      <c r="J17" s="89">
        <v>0</v>
      </c>
      <c r="K17" s="89">
        <v>230.38</v>
      </c>
      <c r="L17" s="111">
        <v>0</v>
      </c>
      <c r="M17" s="111">
        <v>1.1899999999999999E-2</v>
      </c>
      <c r="N17" s="111">
        <v>2.8999999999999998E-3</v>
      </c>
    </row>
    <row r="18" spans="2:14" customFormat="1" ht="15.6">
      <c r="B18" s="59" t="s">
        <v>472</v>
      </c>
      <c r="C18" s="87">
        <v>1150259</v>
      </c>
      <c r="D18" s="87" t="s">
        <v>142</v>
      </c>
      <c r="E18" s="87">
        <v>1735</v>
      </c>
      <c r="F18" s="87" t="s">
        <v>468</v>
      </c>
      <c r="G18" s="87" t="s">
        <v>165</v>
      </c>
      <c r="H18" s="89">
        <v>5526</v>
      </c>
      <c r="I18" s="89">
        <v>1993</v>
      </c>
      <c r="J18" s="89">
        <v>0</v>
      </c>
      <c r="K18" s="89">
        <v>110.13</v>
      </c>
      <c r="L18" s="111">
        <v>0</v>
      </c>
      <c r="M18" s="111">
        <v>5.6999999999999993E-3</v>
      </c>
      <c r="N18" s="111">
        <v>1.4000000000000002E-3</v>
      </c>
    </row>
    <row r="19" spans="2:14" customFormat="1" ht="16.2">
      <c r="B19" s="56" t="s">
        <v>260</v>
      </c>
      <c r="C19" s="86"/>
      <c r="D19" s="86"/>
      <c r="E19" s="86"/>
      <c r="F19" s="86"/>
      <c r="G19" s="86"/>
      <c r="H19" s="88"/>
      <c r="I19" s="88"/>
      <c r="J19" s="88"/>
      <c r="K19" s="88"/>
      <c r="L19" s="110"/>
      <c r="M19" s="110"/>
      <c r="N19" s="110"/>
    </row>
    <row r="20" spans="2:14" customFormat="1" ht="15.6">
      <c r="B20" s="59" t="s">
        <v>268</v>
      </c>
      <c r="C20" s="87"/>
      <c r="D20" s="87"/>
      <c r="E20" s="87"/>
      <c r="F20" s="87"/>
      <c r="G20" s="87"/>
      <c r="H20" s="89"/>
      <c r="I20" s="89"/>
      <c r="J20" s="89"/>
      <c r="K20" s="89"/>
      <c r="L20" s="111"/>
      <c r="M20" s="111">
        <v>0</v>
      </c>
      <c r="N20" s="111"/>
    </row>
    <row r="21" spans="2:14" customFormat="1" ht="16.2">
      <c r="B21" s="56" t="s">
        <v>261</v>
      </c>
      <c r="C21" s="86"/>
      <c r="D21" s="86"/>
      <c r="E21" s="86"/>
      <c r="F21" s="86"/>
      <c r="G21" s="86"/>
      <c r="H21" s="88">
        <v>4081021.02</v>
      </c>
      <c r="I21" s="88"/>
      <c r="J21" s="88"/>
      <c r="K21" s="88">
        <v>16376.86</v>
      </c>
      <c r="L21" s="110"/>
      <c r="M21" s="110"/>
      <c r="N21" s="110">
        <v>0.20699999999999999</v>
      </c>
    </row>
    <row r="22" spans="2:14" customFormat="1" ht="15.6">
      <c r="B22" s="59" t="s">
        <v>473</v>
      </c>
      <c r="C22" s="87">
        <v>1145093</v>
      </c>
      <c r="D22" s="87" t="s">
        <v>142</v>
      </c>
      <c r="E22" s="87">
        <v>1734</v>
      </c>
      <c r="F22" s="87" t="s">
        <v>538</v>
      </c>
      <c r="G22" s="87" t="s">
        <v>165</v>
      </c>
      <c r="H22" s="89">
        <v>626500</v>
      </c>
      <c r="I22" s="89">
        <v>321.55</v>
      </c>
      <c r="J22" s="89">
        <v>0</v>
      </c>
      <c r="K22" s="89">
        <v>2014.51</v>
      </c>
      <c r="L22" s="111">
        <v>0</v>
      </c>
      <c r="M22" s="111">
        <v>0.1043</v>
      </c>
      <c r="N22" s="111">
        <v>2.5499999999999998E-2</v>
      </c>
    </row>
    <row r="23" spans="2:14" customFormat="1" ht="15.6">
      <c r="B23" s="59" t="s">
        <v>474</v>
      </c>
      <c r="C23" s="87">
        <v>1150606</v>
      </c>
      <c r="D23" s="87" t="s">
        <v>142</v>
      </c>
      <c r="E23" s="87">
        <v>1747</v>
      </c>
      <c r="F23" s="87" t="s">
        <v>538</v>
      </c>
      <c r="G23" s="87" t="s">
        <v>165</v>
      </c>
      <c r="H23" s="89">
        <v>732230</v>
      </c>
      <c r="I23" s="89">
        <v>339.79</v>
      </c>
      <c r="J23" s="89">
        <v>0</v>
      </c>
      <c r="K23" s="89">
        <v>2488.04</v>
      </c>
      <c r="L23" s="111">
        <v>0</v>
      </c>
      <c r="M23" s="111">
        <v>0.1288</v>
      </c>
      <c r="N23" s="111">
        <v>3.1400000000000004E-2</v>
      </c>
    </row>
    <row r="24" spans="2:14" customFormat="1" ht="15.6">
      <c r="B24" s="59" t="s">
        <v>475</v>
      </c>
      <c r="C24" s="87">
        <v>1150499</v>
      </c>
      <c r="D24" s="87" t="s">
        <v>142</v>
      </c>
      <c r="E24" s="87">
        <v>1747</v>
      </c>
      <c r="F24" s="87" t="s">
        <v>538</v>
      </c>
      <c r="G24" s="87" t="s">
        <v>165</v>
      </c>
      <c r="H24" s="89">
        <v>731286</v>
      </c>
      <c r="I24" s="89">
        <v>321.64</v>
      </c>
      <c r="J24" s="89">
        <v>0</v>
      </c>
      <c r="K24" s="89">
        <v>2352.11</v>
      </c>
      <c r="L24" s="111">
        <v>0</v>
      </c>
      <c r="M24" s="111">
        <v>0.12179999999999999</v>
      </c>
      <c r="N24" s="111">
        <v>2.9700000000000001E-2</v>
      </c>
    </row>
    <row r="25" spans="2:14" customFormat="1" ht="15.6">
      <c r="B25" s="59" t="s">
        <v>476</v>
      </c>
      <c r="C25" s="87">
        <v>1147958</v>
      </c>
      <c r="D25" s="87" t="s">
        <v>142</v>
      </c>
      <c r="E25" s="87">
        <v>1750</v>
      </c>
      <c r="F25" s="87" t="s">
        <v>538</v>
      </c>
      <c r="G25" s="87" t="s">
        <v>165</v>
      </c>
      <c r="H25" s="89">
        <v>1072695.02</v>
      </c>
      <c r="I25" s="89">
        <v>341</v>
      </c>
      <c r="J25" s="89">
        <v>0</v>
      </c>
      <c r="K25" s="89">
        <v>3657.89</v>
      </c>
      <c r="L25" s="111">
        <v>0</v>
      </c>
      <c r="M25" s="111">
        <v>0.1893</v>
      </c>
      <c r="N25" s="111">
        <v>4.6199999999999998E-2</v>
      </c>
    </row>
    <row r="26" spans="2:14" customFormat="1" ht="15.6">
      <c r="B26" s="59" t="s">
        <v>477</v>
      </c>
      <c r="C26" s="87">
        <v>1145960</v>
      </c>
      <c r="D26" s="87" t="s">
        <v>142</v>
      </c>
      <c r="E26" s="87">
        <v>1733</v>
      </c>
      <c r="F26" s="87" t="s">
        <v>538</v>
      </c>
      <c r="G26" s="87" t="s">
        <v>165</v>
      </c>
      <c r="H26" s="89">
        <v>88590</v>
      </c>
      <c r="I26" s="89">
        <v>3416.02</v>
      </c>
      <c r="J26" s="89">
        <v>0</v>
      </c>
      <c r="K26" s="89">
        <v>3026.25</v>
      </c>
      <c r="L26" s="111">
        <v>0</v>
      </c>
      <c r="M26" s="111">
        <v>0.15659999999999999</v>
      </c>
      <c r="N26" s="111">
        <v>3.8300000000000001E-2</v>
      </c>
    </row>
    <row r="27" spans="2:14" customFormat="1" ht="15.6">
      <c r="B27" s="59" t="s">
        <v>478</v>
      </c>
      <c r="C27" s="87">
        <v>1143791</v>
      </c>
      <c r="D27" s="87" t="s">
        <v>142</v>
      </c>
      <c r="E27" s="87">
        <v>1734</v>
      </c>
      <c r="F27" s="87" t="s">
        <v>538</v>
      </c>
      <c r="G27" s="87" t="s">
        <v>165</v>
      </c>
      <c r="H27" s="89">
        <v>829720</v>
      </c>
      <c r="I27" s="89">
        <v>342.05</v>
      </c>
      <c r="J27" s="89">
        <v>0</v>
      </c>
      <c r="K27" s="89">
        <v>2838.06</v>
      </c>
      <c r="L27" s="111">
        <v>0</v>
      </c>
      <c r="M27" s="111">
        <v>0.1469</v>
      </c>
      <c r="N27" s="111">
        <v>3.5900000000000001E-2</v>
      </c>
    </row>
    <row r="28" spans="2:14" customFormat="1" ht="16.2">
      <c r="B28" s="56" t="s">
        <v>262</v>
      </c>
      <c r="C28" s="86"/>
      <c r="D28" s="86"/>
      <c r="E28" s="86"/>
      <c r="F28" s="86"/>
      <c r="G28" s="86"/>
      <c r="H28" s="88"/>
      <c r="I28" s="88"/>
      <c r="J28" s="88"/>
      <c r="K28" s="88"/>
      <c r="L28" s="110"/>
      <c r="M28" s="110"/>
      <c r="N28" s="110"/>
    </row>
    <row r="29" spans="2:14" customFormat="1" ht="15.6">
      <c r="B29" s="59" t="s">
        <v>268</v>
      </c>
      <c r="C29" s="87"/>
      <c r="D29" s="87"/>
      <c r="E29" s="87"/>
      <c r="F29" s="87"/>
      <c r="G29" s="87"/>
      <c r="H29" s="89"/>
      <c r="I29" s="89"/>
      <c r="J29" s="89"/>
      <c r="K29" s="89"/>
      <c r="L29" s="111"/>
      <c r="M29" s="111">
        <v>0</v>
      </c>
      <c r="N29" s="111"/>
    </row>
    <row r="30" spans="2:14" customFormat="1" ht="16.2">
      <c r="B30" s="56" t="s">
        <v>72</v>
      </c>
      <c r="C30" s="86"/>
      <c r="D30" s="86"/>
      <c r="E30" s="86"/>
      <c r="F30" s="86"/>
      <c r="G30" s="86"/>
      <c r="H30" s="88"/>
      <c r="I30" s="88"/>
      <c r="J30" s="88"/>
      <c r="K30" s="88"/>
      <c r="L30" s="110"/>
      <c r="M30" s="110"/>
      <c r="N30" s="110"/>
    </row>
    <row r="31" spans="2:14" customFormat="1" ht="15.6">
      <c r="B31" s="59" t="s">
        <v>268</v>
      </c>
      <c r="C31" s="87"/>
      <c r="D31" s="87"/>
      <c r="E31" s="87"/>
      <c r="F31" s="87"/>
      <c r="G31" s="87"/>
      <c r="H31" s="89"/>
      <c r="I31" s="89"/>
      <c r="J31" s="89"/>
      <c r="K31" s="89"/>
      <c r="L31" s="111"/>
      <c r="M31" s="111">
        <v>0</v>
      </c>
      <c r="N31" s="111"/>
    </row>
    <row r="32" spans="2:14" customFormat="1" ht="16.2">
      <c r="B32" s="56" t="s">
        <v>82</v>
      </c>
      <c r="C32" s="86"/>
      <c r="D32" s="86"/>
      <c r="E32" s="86"/>
      <c r="F32" s="86"/>
      <c r="G32" s="86"/>
      <c r="H32" s="88"/>
      <c r="I32" s="88"/>
      <c r="J32" s="88"/>
      <c r="K32" s="88"/>
      <c r="L32" s="110"/>
      <c r="M32" s="110"/>
      <c r="N32" s="110"/>
    </row>
    <row r="33" spans="2:14" customFormat="1" ht="15.6">
      <c r="B33" s="59" t="s">
        <v>268</v>
      </c>
      <c r="C33" s="87"/>
      <c r="D33" s="87"/>
      <c r="E33" s="87"/>
      <c r="F33" s="87"/>
      <c r="G33" s="87"/>
      <c r="H33" s="89"/>
      <c r="I33" s="89"/>
      <c r="J33" s="89"/>
      <c r="K33" s="89"/>
      <c r="L33" s="111"/>
      <c r="M33" s="111">
        <v>0</v>
      </c>
      <c r="N33" s="111"/>
    </row>
    <row r="34" spans="2:14" customFormat="1" ht="16.2">
      <c r="B34" s="56" t="s">
        <v>231</v>
      </c>
      <c r="C34" s="86"/>
      <c r="D34" s="86"/>
      <c r="E34" s="86"/>
      <c r="F34" s="86"/>
      <c r="G34" s="86"/>
      <c r="H34" s="88">
        <v>17386</v>
      </c>
      <c r="I34" s="88"/>
      <c r="J34" s="88">
        <v>1.1950000000000001</v>
      </c>
      <c r="K34" s="88">
        <v>2244.64</v>
      </c>
      <c r="L34" s="110"/>
      <c r="M34" s="110"/>
      <c r="N34" s="110">
        <v>2.8399999999999998E-2</v>
      </c>
    </row>
    <row r="35" spans="2:14" customFormat="1" ht="16.2">
      <c r="B35" s="56" t="s">
        <v>263</v>
      </c>
      <c r="C35" s="86"/>
      <c r="D35" s="86"/>
      <c r="E35" s="86"/>
      <c r="F35" s="86"/>
      <c r="G35" s="86"/>
      <c r="H35" s="88">
        <v>17386</v>
      </c>
      <c r="I35" s="88"/>
      <c r="J35" s="88">
        <v>1.1950000000000001</v>
      </c>
      <c r="K35" s="88">
        <v>2244.64</v>
      </c>
      <c r="L35" s="110"/>
      <c r="M35" s="110"/>
      <c r="N35" s="110">
        <v>2.8399999999999998E-2</v>
      </c>
    </row>
    <row r="36" spans="2:14" customFormat="1" ht="15.6">
      <c r="B36" s="59" t="s">
        <v>479</v>
      </c>
      <c r="C36" s="87" t="s">
        <v>480</v>
      </c>
      <c r="D36" s="87" t="s">
        <v>352</v>
      </c>
      <c r="E36" s="87"/>
      <c r="F36" s="87" t="s">
        <v>468</v>
      </c>
      <c r="G36" s="87" t="s">
        <v>164</v>
      </c>
      <c r="H36" s="89">
        <v>172</v>
      </c>
      <c r="I36" s="89">
        <v>5940</v>
      </c>
      <c r="J36" s="89">
        <v>0</v>
      </c>
      <c r="K36" s="89">
        <v>35.159999999999997</v>
      </c>
      <c r="L36" s="111">
        <v>0</v>
      </c>
      <c r="M36" s="111">
        <v>1.8E-3</v>
      </c>
      <c r="N36" s="111">
        <v>4.0000000000000002E-4</v>
      </c>
    </row>
    <row r="37" spans="2:14" customFormat="1" ht="15.6">
      <c r="B37" s="59" t="s">
        <v>481</v>
      </c>
      <c r="C37" s="87" t="s">
        <v>482</v>
      </c>
      <c r="D37" s="87" t="s">
        <v>352</v>
      </c>
      <c r="E37" s="87"/>
      <c r="F37" s="87" t="s">
        <v>468</v>
      </c>
      <c r="G37" s="87" t="s">
        <v>164</v>
      </c>
      <c r="H37" s="89">
        <v>300</v>
      </c>
      <c r="I37" s="89">
        <v>14698</v>
      </c>
      <c r="J37" s="89">
        <v>0</v>
      </c>
      <c r="K37" s="89">
        <v>151.72999999999999</v>
      </c>
      <c r="L37" s="111">
        <v>0</v>
      </c>
      <c r="M37" s="111">
        <v>7.9000000000000008E-3</v>
      </c>
      <c r="N37" s="111">
        <v>1.9E-3</v>
      </c>
    </row>
    <row r="38" spans="2:14" customFormat="1" ht="15.6">
      <c r="B38" s="59" t="s">
        <v>483</v>
      </c>
      <c r="C38" s="87" t="s">
        <v>484</v>
      </c>
      <c r="D38" s="87" t="s">
        <v>352</v>
      </c>
      <c r="E38" s="87"/>
      <c r="F38" s="87" t="s">
        <v>468</v>
      </c>
      <c r="G38" s="87" t="s">
        <v>164</v>
      </c>
      <c r="H38" s="89">
        <v>172</v>
      </c>
      <c r="I38" s="89">
        <v>6410</v>
      </c>
      <c r="J38" s="89">
        <v>0</v>
      </c>
      <c r="K38" s="89">
        <v>37.94</v>
      </c>
      <c r="L38" s="111">
        <v>0</v>
      </c>
      <c r="M38" s="111">
        <v>2E-3</v>
      </c>
      <c r="N38" s="111">
        <v>5.0000000000000001E-4</v>
      </c>
    </row>
    <row r="39" spans="2:14" customFormat="1" ht="15.6">
      <c r="B39" s="59" t="s">
        <v>485</v>
      </c>
      <c r="C39" s="87" t="s">
        <v>486</v>
      </c>
      <c r="D39" s="87" t="s">
        <v>352</v>
      </c>
      <c r="E39" s="87"/>
      <c r="F39" s="87" t="s">
        <v>468</v>
      </c>
      <c r="G39" s="87" t="s">
        <v>164</v>
      </c>
      <c r="H39" s="89">
        <v>257</v>
      </c>
      <c r="I39" s="89">
        <v>10548</v>
      </c>
      <c r="J39" s="89">
        <v>0</v>
      </c>
      <c r="K39" s="89">
        <v>93.28</v>
      </c>
      <c r="L39" s="111">
        <v>0</v>
      </c>
      <c r="M39" s="111">
        <v>4.7999999999999996E-3</v>
      </c>
      <c r="N39" s="111">
        <v>1.1999999999999999E-3</v>
      </c>
    </row>
    <row r="40" spans="2:14" customFormat="1" ht="15.6">
      <c r="B40" s="59" t="s">
        <v>487</v>
      </c>
      <c r="C40" s="87" t="s">
        <v>488</v>
      </c>
      <c r="D40" s="87" t="s">
        <v>352</v>
      </c>
      <c r="E40" s="87"/>
      <c r="F40" s="87" t="s">
        <v>468</v>
      </c>
      <c r="G40" s="87" t="s">
        <v>164</v>
      </c>
      <c r="H40" s="89">
        <v>1130</v>
      </c>
      <c r="I40" s="89">
        <v>2913</v>
      </c>
      <c r="J40" s="89">
        <v>0</v>
      </c>
      <c r="K40" s="89">
        <v>113.27</v>
      </c>
      <c r="L40" s="111">
        <v>0</v>
      </c>
      <c r="M40" s="111">
        <v>5.8999999999999999E-3</v>
      </c>
      <c r="N40" s="111">
        <v>1.4000000000000002E-3</v>
      </c>
    </row>
    <row r="41" spans="2:14" customFormat="1" ht="15.6">
      <c r="B41" s="59" t="s">
        <v>489</v>
      </c>
      <c r="C41" s="87" t="s">
        <v>490</v>
      </c>
      <c r="D41" s="87" t="s">
        <v>356</v>
      </c>
      <c r="E41" s="87"/>
      <c r="F41" s="87" t="s">
        <v>468</v>
      </c>
      <c r="G41" s="87" t="s">
        <v>164</v>
      </c>
      <c r="H41" s="89">
        <v>202</v>
      </c>
      <c r="I41" s="89">
        <v>13210</v>
      </c>
      <c r="J41" s="89">
        <v>0</v>
      </c>
      <c r="K41" s="89">
        <v>91.82</v>
      </c>
      <c r="L41" s="111">
        <v>0</v>
      </c>
      <c r="M41" s="111">
        <v>4.7999999999999996E-3</v>
      </c>
      <c r="N41" s="111">
        <v>1.1999999999999999E-3</v>
      </c>
    </row>
    <row r="42" spans="2:14" customFormat="1" ht="15.6">
      <c r="B42" s="59" t="s">
        <v>491</v>
      </c>
      <c r="C42" s="87" t="s">
        <v>492</v>
      </c>
      <c r="D42" s="87" t="s">
        <v>356</v>
      </c>
      <c r="E42" s="87"/>
      <c r="F42" s="87" t="s">
        <v>468</v>
      </c>
      <c r="G42" s="87" t="s">
        <v>164</v>
      </c>
      <c r="H42" s="89">
        <v>147</v>
      </c>
      <c r="I42" s="89">
        <v>27784</v>
      </c>
      <c r="J42" s="89">
        <v>0.99</v>
      </c>
      <c r="K42" s="89">
        <v>141.53</v>
      </c>
      <c r="L42" s="111">
        <v>0</v>
      </c>
      <c r="M42" s="111">
        <v>7.3000000000000001E-3</v>
      </c>
      <c r="N42" s="111">
        <v>1.8E-3</v>
      </c>
    </row>
    <row r="43" spans="2:14" customFormat="1" ht="15.6">
      <c r="B43" s="59" t="s">
        <v>493</v>
      </c>
      <c r="C43" s="87" t="s">
        <v>494</v>
      </c>
      <c r="D43" s="87" t="s">
        <v>352</v>
      </c>
      <c r="E43" s="87"/>
      <c r="F43" s="87" t="s">
        <v>468</v>
      </c>
      <c r="G43" s="87" t="s">
        <v>164</v>
      </c>
      <c r="H43" s="89">
        <v>100</v>
      </c>
      <c r="I43" s="89">
        <v>27750</v>
      </c>
      <c r="J43" s="89">
        <v>0.161</v>
      </c>
      <c r="K43" s="89">
        <v>95.65</v>
      </c>
      <c r="L43" s="111">
        <v>0</v>
      </c>
      <c r="M43" s="111">
        <v>5.0000000000000001E-3</v>
      </c>
      <c r="N43" s="111">
        <v>1.1999999999999999E-3</v>
      </c>
    </row>
    <row r="44" spans="2:14" customFormat="1" ht="15.6">
      <c r="B44" s="59" t="s">
        <v>495</v>
      </c>
      <c r="C44" s="87" t="s">
        <v>496</v>
      </c>
      <c r="D44" s="87" t="s">
        <v>352</v>
      </c>
      <c r="E44" s="87"/>
      <c r="F44" s="87" t="s">
        <v>468</v>
      </c>
      <c r="G44" s="87" t="s">
        <v>164</v>
      </c>
      <c r="H44" s="89">
        <v>362</v>
      </c>
      <c r="I44" s="89">
        <v>33489</v>
      </c>
      <c r="J44" s="89">
        <v>4.3999999999999997E-2</v>
      </c>
      <c r="K44" s="89">
        <v>417.2</v>
      </c>
      <c r="L44" s="111">
        <v>0</v>
      </c>
      <c r="M44" s="111">
        <v>2.1600000000000001E-2</v>
      </c>
      <c r="N44" s="111">
        <v>5.3E-3</v>
      </c>
    </row>
    <row r="45" spans="2:14" customFormat="1" ht="15.6">
      <c r="B45" s="59" t="s">
        <v>497</v>
      </c>
      <c r="C45" s="87" t="s">
        <v>498</v>
      </c>
      <c r="D45" s="87" t="s">
        <v>352</v>
      </c>
      <c r="E45" s="87"/>
      <c r="F45" s="87" t="s">
        <v>468</v>
      </c>
      <c r="G45" s="87" t="s">
        <v>164</v>
      </c>
      <c r="H45" s="89">
        <v>201</v>
      </c>
      <c r="I45" s="89">
        <v>3568</v>
      </c>
      <c r="J45" s="89">
        <v>0</v>
      </c>
      <c r="K45" s="89">
        <v>24.68</v>
      </c>
      <c r="L45" s="111">
        <v>0</v>
      </c>
      <c r="M45" s="111">
        <v>1.2999999999999999E-3</v>
      </c>
      <c r="N45" s="111">
        <v>2.9999999999999997E-4</v>
      </c>
    </row>
    <row r="46" spans="2:14" customFormat="1" ht="15.6">
      <c r="B46" s="59" t="s">
        <v>499</v>
      </c>
      <c r="C46" s="87" t="s">
        <v>500</v>
      </c>
      <c r="D46" s="87" t="s">
        <v>352</v>
      </c>
      <c r="E46" s="87"/>
      <c r="F46" s="87" t="s">
        <v>468</v>
      </c>
      <c r="G46" s="87" t="s">
        <v>164</v>
      </c>
      <c r="H46" s="89">
        <v>357</v>
      </c>
      <c r="I46" s="89">
        <v>11670</v>
      </c>
      <c r="J46" s="89">
        <v>0</v>
      </c>
      <c r="K46" s="89">
        <v>143.36000000000001</v>
      </c>
      <c r="L46" s="111">
        <v>0</v>
      </c>
      <c r="M46" s="111">
        <v>7.4000000000000003E-3</v>
      </c>
      <c r="N46" s="111">
        <v>1.8E-3</v>
      </c>
    </row>
    <row r="47" spans="2:14" customFormat="1" ht="15.6">
      <c r="B47" s="59" t="s">
        <v>501</v>
      </c>
      <c r="C47" s="87" t="s">
        <v>502</v>
      </c>
      <c r="D47" s="87" t="s">
        <v>352</v>
      </c>
      <c r="E47" s="87"/>
      <c r="F47" s="87" t="s">
        <v>468</v>
      </c>
      <c r="G47" s="87" t="s">
        <v>164</v>
      </c>
      <c r="H47" s="89">
        <v>13000</v>
      </c>
      <c r="I47" s="89">
        <v>1690</v>
      </c>
      <c r="J47" s="89">
        <v>0</v>
      </c>
      <c r="K47" s="89">
        <v>755.99</v>
      </c>
      <c r="L47" s="111">
        <v>0</v>
      </c>
      <c r="M47" s="111">
        <v>3.9100000000000003E-2</v>
      </c>
      <c r="N47" s="111">
        <v>9.5999999999999992E-3</v>
      </c>
    </row>
    <row r="48" spans="2:14" customFormat="1" ht="15.6">
      <c r="B48" s="59" t="s">
        <v>503</v>
      </c>
      <c r="C48" s="87" t="s">
        <v>504</v>
      </c>
      <c r="D48" s="87" t="s">
        <v>352</v>
      </c>
      <c r="E48" s="87"/>
      <c r="F48" s="87" t="s">
        <v>468</v>
      </c>
      <c r="G48" s="87" t="s">
        <v>164</v>
      </c>
      <c r="H48" s="89">
        <v>73</v>
      </c>
      <c r="I48" s="89">
        <v>4409</v>
      </c>
      <c r="J48" s="89">
        <v>0</v>
      </c>
      <c r="K48" s="89">
        <v>11.08</v>
      </c>
      <c r="L48" s="111">
        <v>0</v>
      </c>
      <c r="M48" s="111">
        <v>5.9999999999999995E-4</v>
      </c>
      <c r="N48" s="111">
        <v>1E-4</v>
      </c>
    </row>
    <row r="49" spans="2:14" customFormat="1" ht="15.6">
      <c r="B49" s="59" t="s">
        <v>505</v>
      </c>
      <c r="C49" s="87" t="s">
        <v>506</v>
      </c>
      <c r="D49" s="87" t="s">
        <v>352</v>
      </c>
      <c r="E49" s="87"/>
      <c r="F49" s="87" t="s">
        <v>468</v>
      </c>
      <c r="G49" s="87" t="s">
        <v>164</v>
      </c>
      <c r="H49" s="89">
        <v>607</v>
      </c>
      <c r="I49" s="89">
        <v>2438</v>
      </c>
      <c r="J49" s="89">
        <v>0</v>
      </c>
      <c r="K49" s="89">
        <v>50.92</v>
      </c>
      <c r="L49" s="111">
        <v>0</v>
      </c>
      <c r="M49" s="111">
        <v>2.5999999999999999E-3</v>
      </c>
      <c r="N49" s="111">
        <v>5.9999999999999995E-4</v>
      </c>
    </row>
    <row r="50" spans="2:14">
      <c r="B50" s="59" t="s">
        <v>507</v>
      </c>
      <c r="C50" s="87" t="s">
        <v>508</v>
      </c>
      <c r="D50" s="87" t="s">
        <v>352</v>
      </c>
      <c r="E50" s="87"/>
      <c r="F50" s="87" t="s">
        <v>468</v>
      </c>
      <c r="G50" s="87" t="s">
        <v>164</v>
      </c>
      <c r="H50" s="89">
        <v>306</v>
      </c>
      <c r="I50" s="89">
        <v>7698</v>
      </c>
      <c r="J50" s="89">
        <v>0</v>
      </c>
      <c r="K50" s="89">
        <v>81.06</v>
      </c>
      <c r="L50" s="111">
        <v>0</v>
      </c>
      <c r="M50" s="111">
        <v>4.1999999999999997E-3</v>
      </c>
      <c r="N50" s="111">
        <v>1E-3</v>
      </c>
    </row>
    <row r="51" spans="2:14">
      <c r="B51" s="56" t="s">
        <v>264</v>
      </c>
      <c r="C51" s="86"/>
      <c r="D51" s="86"/>
      <c r="E51" s="86"/>
      <c r="F51" s="86"/>
      <c r="G51" s="86"/>
      <c r="H51" s="88"/>
      <c r="I51" s="88"/>
      <c r="J51" s="88"/>
      <c r="K51" s="88"/>
      <c r="L51" s="110"/>
      <c r="M51" s="110"/>
      <c r="N51" s="110"/>
    </row>
    <row r="52" spans="2:14">
      <c r="B52" s="59" t="s">
        <v>268</v>
      </c>
      <c r="C52" s="87"/>
      <c r="D52" s="87"/>
      <c r="E52" s="87"/>
      <c r="F52" s="87"/>
      <c r="G52" s="87"/>
      <c r="H52" s="89"/>
      <c r="I52" s="89"/>
      <c r="J52" s="89"/>
      <c r="K52" s="89"/>
      <c r="L52" s="111"/>
      <c r="M52" s="111">
        <v>0</v>
      </c>
      <c r="N52" s="111"/>
    </row>
    <row r="53" spans="2:14">
      <c r="B53" s="56" t="s">
        <v>72</v>
      </c>
      <c r="C53" s="86"/>
      <c r="D53" s="86"/>
      <c r="E53" s="86"/>
      <c r="F53" s="86"/>
      <c r="G53" s="86"/>
      <c r="H53" s="88"/>
      <c r="I53" s="88"/>
      <c r="J53" s="88"/>
      <c r="K53" s="88"/>
      <c r="L53" s="110"/>
      <c r="M53" s="110"/>
      <c r="N53" s="110"/>
    </row>
    <row r="54" spans="2:14">
      <c r="B54" s="59" t="s">
        <v>268</v>
      </c>
      <c r="C54" s="87"/>
      <c r="D54" s="87"/>
      <c r="E54" s="87"/>
      <c r="F54" s="87"/>
      <c r="G54" s="87"/>
      <c r="H54" s="89"/>
      <c r="I54" s="89"/>
      <c r="J54" s="89"/>
      <c r="K54" s="89"/>
      <c r="L54" s="111"/>
      <c r="M54" s="111">
        <v>0</v>
      </c>
      <c r="N54" s="111"/>
    </row>
    <row r="55" spans="2:14">
      <c r="B55" s="56" t="s">
        <v>82</v>
      </c>
      <c r="C55" s="86"/>
      <c r="D55" s="86"/>
      <c r="E55" s="86"/>
      <c r="F55" s="86"/>
      <c r="G55" s="86"/>
      <c r="H55" s="88"/>
      <c r="I55" s="88"/>
      <c r="J55" s="88"/>
      <c r="K55" s="88"/>
      <c r="L55" s="110"/>
      <c r="M55" s="110"/>
      <c r="N55" s="110"/>
    </row>
    <row r="56" spans="2:14">
      <c r="B56" s="117" t="s">
        <v>268</v>
      </c>
      <c r="C56" s="87"/>
      <c r="D56" s="87"/>
      <c r="E56" s="87"/>
      <c r="F56" s="87"/>
      <c r="G56" s="87"/>
      <c r="H56" s="89"/>
      <c r="I56" s="89"/>
      <c r="J56" s="89"/>
      <c r="K56" s="89"/>
      <c r="L56" s="111"/>
      <c r="M56" s="111">
        <v>0</v>
      </c>
      <c r="N56" s="111"/>
    </row>
    <row r="57" spans="2:14">
      <c r="B57" s="114" t="s">
        <v>249</v>
      </c>
      <c r="D57" s="1"/>
      <c r="E57" s="1"/>
      <c r="F57" s="1"/>
      <c r="G57" s="1"/>
    </row>
    <row r="58" spans="2:14">
      <c r="B58" s="114" t="s">
        <v>133</v>
      </c>
      <c r="D58" s="1"/>
      <c r="E58" s="1"/>
      <c r="F58" s="1"/>
      <c r="G58" s="1"/>
    </row>
    <row r="59" spans="2:14">
      <c r="B59" s="114" t="s">
        <v>245</v>
      </c>
      <c r="D59" s="1"/>
      <c r="E59" s="1"/>
      <c r="F59" s="1"/>
      <c r="G59" s="1"/>
    </row>
    <row r="60" spans="2:14">
      <c r="B60" s="114" t="s">
        <v>246</v>
      </c>
      <c r="D60" s="1"/>
      <c r="E60" s="1"/>
      <c r="F60" s="1"/>
      <c r="G60" s="1"/>
    </row>
    <row r="61" spans="2:14">
      <c r="B61" s="114" t="s">
        <v>247</v>
      </c>
      <c r="D61" s="1"/>
      <c r="E61" s="1"/>
      <c r="F61" s="1"/>
      <c r="G61" s="1"/>
    </row>
    <row r="62" spans="2:14">
      <c r="B62" s="135" t="s">
        <v>256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2:N62"/>
  </mergeCells>
  <phoneticPr fontId="4" type="noConversion"/>
  <dataValidations count="1">
    <dataValidation allowBlank="1" showInputMessage="1" showErrorMessage="1" sqref="J5:J7 J10:J11 K5:XFD11 A5:I11 A50:A1048576 O50:XFD1048576 B63:N1048576 B50:N61" xr:uid="{00000000-0002-0000-0600-000000000000}"/>
  </dataValidations>
  <pageMargins left="0" right="0" top="0.5" bottom="0.5" header="0" footer="0.25"/>
  <pageSetup paperSize="9" scale="51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22" workbookViewId="0">
      <selection activeCell="B36" sqref="B36:O36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44140625" style="2" bestFit="1" customWidth="1"/>
    <col min="4" max="4" width="10.33203125" style="2" customWidth="1"/>
    <col min="5" max="5" width="6.6640625" style="2" bestFit="1" customWidth="1"/>
    <col min="6" max="6" width="9.109375" style="1" bestFit="1" customWidth="1"/>
    <col min="7" max="7" width="5.5546875" style="1" customWidth="1"/>
    <col min="8" max="8" width="8.44140625" style="1" bestFit="1" customWidth="1"/>
    <col min="9" max="9" width="12.44140625" style="1" bestFit="1" customWidth="1"/>
    <col min="10" max="10" width="9.44140625" style="1" bestFit="1" customWidth="1"/>
    <col min="11" max="11" width="11.77734375" style="1" bestFit="1" customWidth="1"/>
    <col min="12" max="12" width="9.4414062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690.77</v>
      </c>
      <c r="K11" s="82"/>
      <c r="L11" s="82">
        <v>975.08</v>
      </c>
      <c r="M11" s="109"/>
      <c r="N11" s="109"/>
      <c r="O11" s="109">
        <v>1.23E-2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509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690.77</v>
      </c>
      <c r="K21" s="88"/>
      <c r="L21" s="88">
        <v>975.08</v>
      </c>
      <c r="M21" s="110"/>
      <c r="N21" s="110"/>
      <c r="O21" s="110">
        <v>1.23E-2</v>
      </c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509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690.77</v>
      </c>
      <c r="K26" s="88"/>
      <c r="L26" s="88">
        <v>975.08</v>
      </c>
      <c r="M26" s="110"/>
      <c r="N26" s="110"/>
      <c r="O26" s="110">
        <v>1.23E-2</v>
      </c>
    </row>
    <row r="27" spans="2:15">
      <c r="B27" s="64" t="s">
        <v>510</v>
      </c>
      <c r="C27" s="87" t="s">
        <v>511</v>
      </c>
      <c r="D27" s="87" t="s">
        <v>26</v>
      </c>
      <c r="E27" s="87">
        <v>7634</v>
      </c>
      <c r="F27" s="87" t="s">
        <v>468</v>
      </c>
      <c r="G27" s="87">
        <v>0</v>
      </c>
      <c r="H27" s="87" t="s">
        <v>281</v>
      </c>
      <c r="I27" s="87" t="s">
        <v>164</v>
      </c>
      <c r="J27" s="89">
        <v>85.92</v>
      </c>
      <c r="K27" s="89">
        <f>532594.539/3.441</f>
        <v>154779</v>
      </c>
      <c r="L27" s="89">
        <v>457.61</v>
      </c>
      <c r="M27" s="111">
        <v>0</v>
      </c>
      <c r="N27" s="111">
        <v>0.46929999999999999</v>
      </c>
      <c r="O27" s="111">
        <v>5.7999999999999996E-3</v>
      </c>
    </row>
    <row r="28" spans="2:15">
      <c r="B28" s="64" t="s">
        <v>512</v>
      </c>
      <c r="C28" s="127" t="s">
        <v>531</v>
      </c>
      <c r="D28" s="87" t="s">
        <v>26</v>
      </c>
      <c r="E28" s="87">
        <v>6467</v>
      </c>
      <c r="F28" s="87" t="s">
        <v>468</v>
      </c>
      <c r="G28" s="87">
        <v>0</v>
      </c>
      <c r="H28" s="87" t="s">
        <v>281</v>
      </c>
      <c r="I28" s="87" t="s">
        <v>165</v>
      </c>
      <c r="J28" s="89">
        <v>27.51</v>
      </c>
      <c r="K28" s="89">
        <f>345731.034/3.441</f>
        <v>100474</v>
      </c>
      <c r="L28" s="89">
        <v>95.11</v>
      </c>
      <c r="M28" s="111">
        <v>0</v>
      </c>
      <c r="N28" s="111">
        <v>9.7500000000000003E-2</v>
      </c>
      <c r="O28" s="111">
        <v>1.1999999999999999E-3</v>
      </c>
    </row>
    <row r="29" spans="2:15">
      <c r="B29" s="64" t="s">
        <v>513</v>
      </c>
      <c r="C29" s="87" t="s">
        <v>514</v>
      </c>
      <c r="D29" s="87" t="s">
        <v>26</v>
      </c>
      <c r="E29" s="87">
        <v>5617</v>
      </c>
      <c r="F29" s="87" t="s">
        <v>468</v>
      </c>
      <c r="G29" s="87">
        <v>0</v>
      </c>
      <c r="H29" s="87" t="s">
        <v>281</v>
      </c>
      <c r="I29" s="87" t="s">
        <v>164</v>
      </c>
      <c r="J29" s="89">
        <v>577.34</v>
      </c>
      <c r="K29" s="89">
        <f>73156.7955/3.441</f>
        <v>21260.329991281604</v>
      </c>
      <c r="L29" s="89">
        <v>422.36</v>
      </c>
      <c r="M29" s="111">
        <v>0</v>
      </c>
      <c r="N29" s="111">
        <v>0.43320000000000003</v>
      </c>
      <c r="O29" s="111">
        <v>5.3E-3</v>
      </c>
    </row>
    <row r="30" spans="2:15">
      <c r="B30" s="58" t="s">
        <v>72</v>
      </c>
      <c r="C30" s="86"/>
      <c r="D30" s="86"/>
      <c r="E30" s="86"/>
      <c r="F30" s="86"/>
      <c r="G30" s="86"/>
      <c r="H30" s="86"/>
      <c r="I30" s="86"/>
      <c r="J30" s="88"/>
      <c r="K30" s="88"/>
      <c r="L30" s="88"/>
      <c r="M30" s="110"/>
      <c r="N30" s="110"/>
      <c r="O30" s="110"/>
    </row>
    <row r="31" spans="2:15">
      <c r="B31" s="119" t="s">
        <v>268</v>
      </c>
      <c r="C31" s="87"/>
      <c r="D31" s="87"/>
      <c r="E31" s="87"/>
      <c r="F31" s="87"/>
      <c r="G31" s="87"/>
      <c r="H31" s="87"/>
      <c r="I31" s="87"/>
      <c r="J31" s="89"/>
      <c r="K31" s="89"/>
      <c r="L31" s="89"/>
      <c r="M31" s="111"/>
      <c r="N31" s="111"/>
      <c r="O31" s="111"/>
    </row>
    <row r="32" spans="2:15">
      <c r="B32" s="114" t="s">
        <v>249</v>
      </c>
      <c r="D32" s="1"/>
      <c r="E32" s="1"/>
    </row>
    <row r="33" spans="2:15">
      <c r="B33" s="114" t="s">
        <v>133</v>
      </c>
      <c r="D33" s="1"/>
      <c r="E33" s="1"/>
    </row>
    <row r="34" spans="2:15">
      <c r="B34" s="114" t="s">
        <v>245</v>
      </c>
      <c r="C34" s="1"/>
      <c r="D34" s="1"/>
      <c r="E34" s="1"/>
    </row>
    <row r="35" spans="2:15">
      <c r="B35" s="114" t="s">
        <v>246</v>
      </c>
      <c r="C35" s="1"/>
      <c r="D35" s="1"/>
      <c r="E35" s="1"/>
    </row>
    <row r="36" spans="2:15"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6:O36"/>
  </mergeCells>
  <phoneticPr fontId="4" type="noConversion"/>
  <dataValidations count="1">
    <dataValidation allowBlank="1" showInputMessage="1" showErrorMessage="1" sqref="P25:XFD1048576 A5:XFD11 A25:A1048576 B37:O1048576 B25:O35" xr:uid="{00000000-0002-0000-07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Id="3" sqref="A27:XFD1048576 H26:XFD26 A26:F26 A1:XFD2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44140625" style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6.4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515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6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6.2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6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Miri Atias</cp:lastModifiedBy>
  <cp:lastPrinted>2020-10-25T10:11:07Z</cp:lastPrinted>
  <dcterms:created xsi:type="dcterms:W3CDTF">2005-07-19T07:39:38Z</dcterms:created>
  <dcterms:modified xsi:type="dcterms:W3CDTF">2020-11-25T10:26:21Z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