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שלישי 2020\משרד האוצר\"/>
    </mc:Choice>
  </mc:AlternateContent>
  <xr:revisionPtr revIDLastSave="0" documentId="13_ncr:1_{1629295B-068C-4D69-93FB-3AA0E9383BD2}" xr6:coauthVersionLast="45" xr6:coauthVersionMax="45" xr10:uidLastSave="{00000000-0000-0000-0000-000000000000}"/>
  <bookViews>
    <workbookView xWindow="24" yWindow="24" windowWidth="23016" windowHeight="1233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אופציות!$B$1:$L$36</definedName>
    <definedName name="_xlnm.Print_Area" localSheetId="21">הלוואות!$B$1:$R$42</definedName>
    <definedName name="_xlnm.Print_Area" localSheetId="24">'השקעה בחברות מוחזקות'!$B$1:$K$14</definedName>
    <definedName name="_xlnm.Print_Area" localSheetId="25">'השקעות אחרות '!$B$1:$K$15</definedName>
    <definedName name="_xlnm.Print_Area" localSheetId="23">'זכויות מקרקעין'!$B$1:$J$21</definedName>
    <definedName name="_xlnm.Print_Area" localSheetId="10">'חוזים עתידיים'!$B$1:$K$21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קונצרני'!$B$1:$S$30</definedName>
    <definedName name="_xlnm.Print_Area" localSheetId="18">'לא סחיר - אופציות'!$B$1:$L$38</definedName>
    <definedName name="_xlnm.Print_Area" localSheetId="19">'לא סחיר - חוזים עתידיים'!$B$1:$K$39</definedName>
    <definedName name="_xlnm.Print_Area" localSheetId="17">'לא סחיר - כתבי אופציה'!$B$1:$L$20</definedName>
    <definedName name="_xlnm.Print_Area" localSheetId="20">'לא סחיר - מוצרים מובנים'!$B$1:$Q$37</definedName>
    <definedName name="_xlnm.Print_Area" localSheetId="15">'לא סחיר - מניות'!$B$1:$M$22</definedName>
    <definedName name="_xlnm.Print_Area" localSheetId="16">'לא סחיר - קרנות השקעה'!$B$1:$K$35</definedName>
    <definedName name="_xlnm.Print_Area" localSheetId="13">'לא סחיר - תעודות חוב מסחריות'!$B$1:$S$31</definedName>
    <definedName name="_xlnm.Print_Area" localSheetId="11">'מוצרים מובנים'!$B$1:$Q$36</definedName>
    <definedName name="_xlnm.Print_Area" localSheetId="1">מזומנים!$B$1:$L$33</definedName>
    <definedName name="_xlnm.Print_Area" localSheetId="5">מניות!$B$1:$O$95</definedName>
    <definedName name="_xlnm.Print_Area" localSheetId="0">'סכום נכסי הקרן'!$B$1:$D$50</definedName>
    <definedName name="_xlnm.Print_Area" localSheetId="28">'עלות מתואמת אג"ח קונצרני ל.סחיר'!$B$1:$P$29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נאמנות'!$B$1:$O$36</definedName>
    <definedName name="_xlnm.Print_Area" localSheetId="6">'קרנות סל'!$B$1:$N$58</definedName>
    <definedName name="_xlnm.Print_Area" localSheetId="2">'תעודות התחייבות ממשלתיות'!$B$1:$R$43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64" l="1"/>
  <c r="K28" i="64"/>
  <c r="K27" i="64"/>
  <c r="K14" i="58" l="1"/>
  <c r="K13" i="58"/>
  <c r="D11" i="88" l="1"/>
  <c r="D42" i="88" s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4" i="58" l="1"/>
  <c r="L13" i="58"/>
</calcChain>
</file>

<file path=xl/sharedStrings.xml><?xml version="1.0" encoding="utf-8"?>
<sst xmlns="http://schemas.openxmlformats.org/spreadsheetml/2006/main" count="2493" uniqueCount="542">
  <si>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</si>
  <si>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</si>
  <si>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</si>
  <si>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</si>
  <si>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</si>
  <si>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</si>
  <si>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</si>
  <si>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</si>
  <si>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</si>
  <si>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</si>
  <si>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</si>
  <si>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</si>
  <si>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</si>
  <si>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</si>
  <si>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</si>
  <si>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</si>
  <si>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</si>
  <si>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</si>
  <si>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</si>
  <si>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</si>
  <si>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</si>
  <si>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</si>
  <si>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</si>
  <si>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</si>
  <si>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</si>
  <si>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</si>
  <si>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</si>
  <si>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</si>
  <si>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</si>
  <si>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</si>
  <si>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</si>
  <si>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</si>
  <si>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</si>
  <si>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</si>
  <si>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</si>
  <si>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</si>
  <si>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</si>
  <si>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</si>
  <si>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</si>
  <si>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</si>
  <si>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</si>
  <si>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</si>
  <si>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</si>
  <si>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</si>
  <si>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</si>
  <si>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</si>
  <si>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</si>
  <si>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</si>
  <si>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</si>
  <si>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</si>
  <si>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</si>
  <si>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</si>
  <si>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</si>
  <si>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</si>
  <si>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</si>
  <si>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</si>
  <si>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</si>
  <si>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</si>
  <si>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</si>
  <si>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</si>
  <si>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</si>
  <si>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</si>
  <si>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</si>
  <si>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</si>
  <si>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</si>
  <si>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</si>
  <si>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</si>
  <si>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</si>
  <si>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</si>
  <si>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</si>
  <si>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</si>
  <si>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</si>
  <si>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</si>
  <si>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</si>
  <si>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</si>
  <si>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</si>
  <si>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</si>
  <si>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</si>
  <si>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</si>
  <si>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</si>
  <si>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</si>
  <si>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</si>
  <si>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</si>
  <si>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</si>
  <si>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</si>
  <si>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</si>
  <si>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</si>
  <si>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</si>
  <si>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</si>
  <si>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</si>
  <si>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</si>
  <si>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</si>
  <si>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</si>
  <si>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</si>
  <si>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</si>
  <si>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</si>
  <si>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</si>
  <si>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</si>
  <si>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</si>
  <si>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</si>
  <si>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</si>
  <si>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</si>
  <si>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</si>
  <si>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</si>
  <si>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</si>
  <si>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</si>
  <si>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</si>
  <si>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</si>
  <si>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</si>
  <si>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</si>
  <si>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</si>
  <si>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</si>
  <si>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</si>
  <si>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</si>
  <si>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</si>
  <si>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</si>
  <si>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</si>
  <si>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</si>
  <si>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</si>
  <si>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</si>
  <si>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</si>
  <si>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</si>
  <si>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</si>
  <si>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</si>
  <si>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</si>
  <si>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</si>
  <si>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</si>
  <si>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</si>
  <si>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</si>
  <si>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</si>
  <si>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</si>
  <si>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</si>
  <si>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</si>
  <si>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</si>
  <si>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</si>
  <si>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</si>
  <si>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</si>
  <si>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</si>
  <si>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</si>
  <si>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</si>
  <si>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</si>
  <si>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</si>
  <si>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</si>
  <si>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</si>
  <si>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</si>
  <si>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</si>
  <si>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</si>
  <si>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</si>
  <si>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</si>
  <si>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</si>
  <si>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</si>
  <si>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</si>
  <si>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</si>
  <si>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</si>
  <si>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</si>
  <si>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</si>
  <si>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</si>
  <si>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</si>
  <si>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</si>
  <si>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</si>
  <si>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</si>
  <si>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</si>
  <si>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</si>
  <si>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</si>
  <si>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</si>
  <si>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</si>
  <si>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</si>
  <si>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</si>
  <si>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</si>
  <si>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</si>
  <si>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</si>
  <si>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</si>
  <si>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</si>
  <si>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</si>
  <si>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</si>
  <si>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</si>
  <si>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</si>
  <si>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</si>
  <si>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</si>
  <si>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</si>
  <si>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</si>
  <si>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</si>
  <si>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</si>
  <si>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</si>
  <si>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</si>
  <si>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</si>
  <si>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</si>
  <si>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</si>
  <si>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</si>
  <si>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</si>
  <si>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</si>
  <si>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</si>
  <si>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</si>
  <si>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</si>
  <si>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</si>
  <si>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</si>
  <si>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</si>
  <si>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</si>
  <si>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</si>
  <si>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</si>
  <si>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</si>
  <si>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</si>
  <si>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</si>
  <si>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</si>
  <si>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</si>
  <si>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</si>
  <si>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</si>
  <si>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</si>
  <si>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</si>
  <si>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</si>
  <si>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</si>
  <si>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</si>
  <si>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</si>
  <si>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</si>
  <si>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</si>
  <si>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</si>
  <si>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</si>
  <si>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</si>
  <si>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</si>
  <si>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</si>
  <si>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</si>
  <si>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</si>
  <si>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</si>
  <si>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</si>
  <si>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</si>
  <si>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</si>
  <si>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</si>
  <si>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</si>
  <si>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</si>
  <si>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</si>
  <si>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</si>
  <si>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</si>
  <si>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</si>
  <si>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</si>
  <si>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</si>
  <si>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</si>
  <si>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</si>
  <si>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</si>
  <si>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</si>
  <si>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</si>
  <si>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</si>
  <si>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</si>
  <si>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</si>
  <si>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</si>
  <si>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</si>
  <si>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</si>
  <si>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</si>
  <si>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</si>
  <si>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</si>
  <si>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</si>
  <si>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</si>
  <si>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</si>
  <si>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</si>
  <si>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</si>
  <si>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</si>
  <si>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</si>
  <si>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</si>
  <si>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</si>
  <si>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</si>
  <si>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</si>
  <si>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</si>
  <si>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</si>
  <si>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</si>
  <si>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</si>
  <si>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</si>
  <si>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</si>
  <si>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</si>
  <si>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</si>
  <si>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</si>
  <si>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</si>
  <si>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</si>
  <si>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</si>
  <si>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</si>
  <si>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</si>
  <si>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</si>
  <si>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</si>
  <si>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30/09/2020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</si>
  <si>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</si>
  <si>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</si>
  <si>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</si>
  <si>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</si>
  <si>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</si>
  <si>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</si>
  <si>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</si>
  <si>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</si>
  <si>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</si>
  <si>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</si>
  <si>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</si>
  <si>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</si>
  <si>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</si>
  <si>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</si>
  <si>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</si>
  <si>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</si>
  <si>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</si>
  <si>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</si>
  <si>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</si>
  <si>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</si>
  <si>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</si>
  <si>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</si>
  <si>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</si>
  <si>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</si>
  <si>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</si>
  <si>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</si>
  <si>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</si>
  <si>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</si>
  <si>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</si>
  <si>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</si>
  <si>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</si>
  <si>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</si>
  <si>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</si>
  <si>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</si>
  <si>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</si>
  <si>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</si>
  <si>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</si>
  <si>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</si>
  <si>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</si>
  <si>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</si>
  <si>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</si>
  <si>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</si>
  <si>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</si>
  <si>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</si>
  <si>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</si>
  <si>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</si>
  <si>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</si>
  <si>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</si>
  <si>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</si>
  <si>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</si>
  <si>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</si>
  <si>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</si>
  <si>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</si>
  <si>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</si>
  <si>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>ilA+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</si>
  <si>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</si>
  <si>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</si>
  <si>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</si>
  <si>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</si>
  <si>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</si>
  <si>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</si>
  <si>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</si>
  <si>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</si>
  <si>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</si>
  <si>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</si>
  <si>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</si>
  <si>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</si>
  <si>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</si>
  <si>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</si>
  <si>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</si>
  <si>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</si>
  <si>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</si>
  <si>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</si>
  <si>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</si>
  <si>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</si>
  <si>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</si>
  <si>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</si>
  <si>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Teva Pharmaceutical Industries Limi               </t>
  </si>
  <si>
    <t>US8816242098</t>
  </si>
  <si>
    <t>NYSE</t>
  </si>
  <si>
    <t>YAHOO FINANCE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</si>
  <si>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</si>
  <si>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</si>
  <si>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</si>
  <si>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</si>
  <si>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</si>
  <si>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</si>
  <si>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</si>
  <si>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</si>
  <si>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</si>
  <si>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</si>
  <si>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</si>
  <si>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</si>
  <si>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</si>
  <si>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</si>
  <si>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</si>
  <si>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</si>
  <si>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</si>
  <si>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</si>
  <si>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</si>
  <si>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</si>
  <si>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</si>
  <si>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</si>
  <si>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</si>
  <si>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</si>
  <si>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</si>
  <si>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</si>
  <si>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</si>
  <si>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</si>
  <si>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</si>
  <si>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</si>
  <si>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</si>
  <si>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</si>
  <si>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</si>
  <si>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</si>
  <si>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</si>
  <si>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</si>
  <si>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</si>
  <si>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</si>
  <si>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</si>
  <si>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</si>
  <si>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</si>
  <si>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</si>
  <si>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</si>
  <si>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</si>
  <si>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</si>
  <si>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</si>
  <si>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</si>
  <si>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</si>
  <si>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</si>
  <si>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</si>
  <si>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</si>
  <si>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</si>
  <si>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</si>
  <si>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</si>
  <si>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</si>
  <si>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</si>
  <si>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</si>
  <si>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</si>
  <si>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</si>
  <si>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</si>
  <si>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</si>
  <si>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</si>
  <si>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</si>
  <si>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</si>
  <si>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</si>
  <si>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</si>
  <si>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</si>
  <si>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</si>
  <si>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</si>
  <si>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</si>
  <si>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</si>
  <si>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</si>
  <si>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</si>
  <si>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</si>
  <si>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</si>
  <si>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</si>
  <si>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</si>
  <si>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</si>
  <si>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</si>
  <si>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</si>
  <si>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 xml:space="preserve">BROADCOM INC- AVGO                                </t>
  </si>
  <si>
    <t>US11135F1012</t>
  </si>
  <si>
    <t xml:space="preserve">MXIM-MAXIM INTEGRATE                              </t>
  </si>
  <si>
    <t>US57772K1016</t>
  </si>
  <si>
    <t xml:space="preserve">SWKS-SKYWORKS SOLUTI                              </t>
  </si>
  <si>
    <t>US83088M1027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</si>
  <si>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</si>
  <si>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</si>
  <si>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</si>
  <si>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</si>
  <si>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</si>
  <si>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</si>
  <si>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</si>
  <si>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</si>
  <si>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</si>
  <si>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</si>
  <si>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</si>
  <si>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</si>
  <si>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</si>
  <si>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</si>
  <si>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</si>
  <si>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</si>
  <si>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</si>
  <si>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</si>
  <si>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</si>
  <si>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</si>
  <si>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</si>
  <si>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</si>
  <si>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</si>
  <si>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</si>
  <si>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</si>
  <si>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</si>
  <si>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</si>
  <si>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</si>
  <si>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</si>
  <si>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ת"א 35 MTF                                        </t>
  </si>
  <si>
    <t xml:space="preserve">ת"א 90.MTF                                        </t>
  </si>
  <si>
    <t xml:space="preserve">הראל סל ת.ב. 40                                   </t>
  </si>
  <si>
    <t xml:space="preserve">פסגות ת"ב צמוד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</si>
  <si>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</si>
  <si>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</si>
  <si>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</si>
  <si>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</si>
  <si>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</si>
  <si>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</si>
  <si>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</si>
  <si>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</si>
  <si>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</si>
  <si>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</si>
  <si>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</si>
  <si>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</si>
  <si>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</si>
  <si>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</si>
  <si>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</si>
  <si>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</si>
  <si>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</si>
  <si>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</si>
  <si>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</si>
  <si>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</si>
  <si>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</si>
  <si>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</si>
  <si>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</si>
  <si>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</si>
  <si>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</si>
  <si>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</si>
  <si>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</si>
  <si>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</si>
  <si>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</si>
  <si>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</si>
  <si>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</si>
  <si>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</si>
  <si>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</si>
  <si>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</si>
  <si>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</si>
  <si>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</si>
  <si>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</si>
  <si>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</si>
  <si>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</si>
  <si>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INTC 15/1/2021 C57.5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</si>
  <si>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</si>
  <si>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</si>
  <si>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</si>
  <si>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</si>
  <si>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</si>
  <si>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</si>
  <si>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</si>
  <si>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</si>
  <si>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</si>
  <si>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FW3.4-24/11/2020                                  </t>
  </si>
  <si>
    <t xml:space="preserve">FW3.4455 24/11/2020                               </t>
  </si>
  <si>
    <t xml:space="preserve">ריבית לקבל                                        </t>
  </si>
  <si>
    <t>דולר</t>
  </si>
  <si>
    <t>יורו</t>
  </si>
  <si>
    <t>KYG582251891</t>
  </si>
  <si>
    <t>עו"ש בנק הבינלאומי</t>
  </si>
  <si>
    <t>ilAA+</t>
  </si>
  <si>
    <t>עו"ש בנק הפועלים</t>
  </si>
  <si>
    <t>נדל"ן מניב בישראל</t>
  </si>
  <si>
    <t>נדל"ן מניב בחו"ל</t>
  </si>
  <si>
    <t>אג"ח</t>
  </si>
  <si>
    <t xml:space="preserve">                  Health Care Equipment &amp; Services</t>
  </si>
  <si>
    <t xml:space="preserve">                Commercial &amp; Professional Services</t>
  </si>
  <si>
    <t xml:space="preserve">                     Pharmaceuticals&amp;Biotechnology</t>
  </si>
  <si>
    <t xml:space="preserve">          Semiconductors &amp; Semiconductor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</si>
</sst>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5" fillId="0" borderId="30" xfId="7" applyFont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G6" sqref="G6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1219.44</v>
      </c>
      <c r="D11" s="105">
        <f>מזומנים!L10</f>
        <v>9.8400000000000001E-2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4468.09</v>
      </c>
      <c r="D13" s="105">
        <f>'תעודות התחייבות ממשלתיות'!R11</f>
        <v>0.36080000000000001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810.23</v>
      </c>
      <c r="D15" s="105">
        <f>'אג"ח קונצרני'!U11</f>
        <v>6.54E-2</v>
      </c>
    </row>
    <row r="16" spans="1:36">
      <c r="A16" s="33" t="s">
        <v>150</v>
      </c>
      <c r="B16" s="70" t="s">
        <v>91</v>
      </c>
      <c r="C16" s="100">
        <f>מניות!L11</f>
        <v>2909.85</v>
      </c>
      <c r="D16" s="105">
        <f>מניות!O11</f>
        <v>0.2349</v>
      </c>
    </row>
    <row r="17" spans="1:4">
      <c r="A17" s="33" t="s">
        <v>150</v>
      </c>
      <c r="B17" s="70" t="s">
        <v>257</v>
      </c>
      <c r="C17" s="100">
        <f>'קרנות סל'!K11</f>
        <v>2545.88</v>
      </c>
      <c r="D17" s="105">
        <f>'קרנות סל'!N11</f>
        <v>0.20559999999999998</v>
      </c>
    </row>
    <row r="18" spans="1:4">
      <c r="A18" s="33" t="s">
        <v>150</v>
      </c>
      <c r="B18" s="70" t="s">
        <v>92</v>
      </c>
      <c r="C18" s="100">
        <f>'קרנות נאמנות'!L11</f>
        <v>292.24</v>
      </c>
      <c r="D18" s="105">
        <f>'קרנות נאמנות'!O11</f>
        <v>2.3599999999999999E-2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-1.08</v>
      </c>
      <c r="D20" s="105">
        <f>אופציות!L11</f>
        <v>-1E-4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6.75</v>
      </c>
      <c r="D27" s="105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0">
        <f>'לא סחיר - קרנות השקעה'!H11</f>
        <v>140.84</v>
      </c>
      <c r="D28" s="105">
        <f>'לא סחיר - קרנות השקעה'!K11</f>
        <v>1.1399999999999999E-2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-6.7</v>
      </c>
      <c r="D31" s="105">
        <f>'לא סחיר - חוזים עתידיים'!K11</f>
        <v>-5.0000000000000001E-4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12385.54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/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529</v>
      </c>
      <c r="D47" s="126">
        <v>3.4409999999999998</v>
      </c>
      <c r="G47" s="54"/>
    </row>
    <row r="48" spans="1:7">
      <c r="C48" s="125" t="s">
        <v>530</v>
      </c>
      <c r="D48" s="126">
        <v>4.0258000000000003</v>
      </c>
    </row>
    <row r="49" spans="2:4">
      <c r="C49" s="42"/>
      <c r="D49" s="42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5"/>
  <sheetViews>
    <sheetView rightToLeft="1" workbookViewId="0">
      <selection activeCell="E16" sqref="E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1.3320312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1219.44</v>
      </c>
      <c r="K10" s="109"/>
      <c r="L10" s="109">
        <v>9.8400000000000001E-2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1219.44</v>
      </c>
      <c r="K11" s="110"/>
      <c r="L11" s="110">
        <v>9.8400000000000001E-2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1109.1199999999999</v>
      </c>
      <c r="K12" s="110"/>
      <c r="L12" s="110">
        <v>8.9399999999999993E-2</v>
      </c>
    </row>
    <row r="13" spans="2:13" customFormat="1" ht="15.6">
      <c r="B13" s="57" t="s">
        <v>532</v>
      </c>
      <c r="C13" s="127">
        <v>9020016</v>
      </c>
      <c r="D13" s="127">
        <v>31</v>
      </c>
      <c r="E13" s="127" t="s">
        <v>533</v>
      </c>
      <c r="F13" s="127" t="s">
        <v>300</v>
      </c>
      <c r="G13" s="127" t="s">
        <v>165</v>
      </c>
      <c r="H13" s="111">
        <v>0</v>
      </c>
      <c r="I13" s="111">
        <v>0</v>
      </c>
      <c r="J13" s="89">
        <v>550.32000000000005</v>
      </c>
      <c r="K13" s="111">
        <f>+J13/$J$10</f>
        <v>0.45128911631568591</v>
      </c>
      <c r="L13" s="111">
        <f>+J13/'סכום נכסי הקרן'!$C$42</f>
        <v>4.443245914187028E-2</v>
      </c>
    </row>
    <row r="14" spans="2:13" customFormat="1" ht="15.6">
      <c r="B14" s="57" t="s">
        <v>534</v>
      </c>
      <c r="C14" s="127">
        <v>11010031</v>
      </c>
      <c r="D14" s="127">
        <v>12</v>
      </c>
      <c r="E14" s="127" t="s">
        <v>299</v>
      </c>
      <c r="F14" s="127" t="s">
        <v>300</v>
      </c>
      <c r="G14" s="127" t="s">
        <v>165</v>
      </c>
      <c r="H14" s="111">
        <v>0</v>
      </c>
      <c r="I14" s="111">
        <v>0</v>
      </c>
      <c r="J14" s="89">
        <v>558.79999999999995</v>
      </c>
      <c r="K14" s="111">
        <f>+J14/$J$10</f>
        <v>0.45824312799317712</v>
      </c>
      <c r="L14" s="111">
        <f>+J14/'סכום נכסי הקרן'!$C$42</f>
        <v>4.5117128522454406E-2</v>
      </c>
    </row>
    <row r="15" spans="2:13" customFormat="1" ht="16.2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110.32</v>
      </c>
      <c r="K15" s="110"/>
      <c r="L15" s="110">
        <v>8.8999999999999999E-3</v>
      </c>
    </row>
    <row r="16" spans="2:13" customFormat="1" ht="15.6">
      <c r="B16" s="57" t="s">
        <v>270</v>
      </c>
      <c r="C16" s="127">
        <v>1</v>
      </c>
      <c r="D16" s="127">
        <v>12</v>
      </c>
      <c r="E16" s="127" t="s">
        <v>299</v>
      </c>
      <c r="F16" s="127" t="s">
        <v>281</v>
      </c>
      <c r="G16" s="127" t="s">
        <v>164</v>
      </c>
      <c r="H16" s="111">
        <v>0</v>
      </c>
      <c r="I16" s="111">
        <v>0</v>
      </c>
      <c r="J16" s="89">
        <v>110.32</v>
      </c>
      <c r="K16" s="111">
        <v>9.0499999999999997E-2</v>
      </c>
      <c r="L16" s="111">
        <v>8.8999999999999999E-3</v>
      </c>
    </row>
    <row r="17" spans="1:12" customFormat="1" ht="16.2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6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6.2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6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6.2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6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6.2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6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6.2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6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6.2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6.2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6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6.2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6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5" t="s">
        <v>256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32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42.77734375" style="2" bestFit="1" customWidth="1"/>
    <col min="3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7.6640625" style="1" bestFit="1" customWidth="1"/>
    <col min="9" max="9" width="9.88671875" style="1" bestFit="1" customWidth="1"/>
    <col min="10" max="10" width="7.88671875" style="1" bestFit="1" customWidth="1"/>
    <col min="11" max="11" width="8.88671875" style="1" bestFit="1" customWidth="1"/>
    <col min="12" max="12" width="15.77734375" style="1" bestFit="1" customWidth="1"/>
    <col min="13" max="13" width="9.44140625" style="1" customWidth="1"/>
    <col min="14" max="14" width="9.6640625" style="1" bestFit="1" customWidth="1"/>
    <col min="15" max="15" width="12.44140625" style="1" customWidth="1"/>
    <col min="16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6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5.89</v>
      </c>
      <c r="I11" s="115"/>
      <c r="J11" s="109"/>
      <c r="K11" s="109">
        <v>2.3E-3</v>
      </c>
      <c r="L11" s="82">
        <v>3858823</v>
      </c>
      <c r="M11" s="82"/>
      <c r="N11" s="82"/>
      <c r="O11" s="82">
        <v>4468.09</v>
      </c>
      <c r="P11" s="109"/>
      <c r="Q11" s="109"/>
      <c r="R11" s="109">
        <v>0.36080000000000001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5.89</v>
      </c>
      <c r="I12" s="86"/>
      <c r="J12" s="110"/>
      <c r="K12" s="110">
        <v>2.3E-3</v>
      </c>
      <c r="L12" s="88">
        <v>3858823</v>
      </c>
      <c r="M12" s="88"/>
      <c r="N12" s="88"/>
      <c r="O12" s="88">
        <v>4468.09</v>
      </c>
      <c r="P12" s="110"/>
      <c r="Q12" s="110"/>
      <c r="R12" s="110">
        <v>0.36080000000000001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5.86</v>
      </c>
      <c r="I13" s="86"/>
      <c r="J13" s="110"/>
      <c r="K13" s="110">
        <v>4.0000000000000002E-4</v>
      </c>
      <c r="L13" s="88">
        <v>1479574</v>
      </c>
      <c r="M13" s="88"/>
      <c r="N13" s="88"/>
      <c r="O13" s="88">
        <v>1805.61</v>
      </c>
      <c r="P13" s="110"/>
      <c r="Q13" s="110"/>
      <c r="R13" s="110">
        <v>0.14580000000000001</v>
      </c>
    </row>
    <row r="14" spans="2:53" customFormat="1" ht="15.6">
      <c r="B14" s="59" t="s">
        <v>280</v>
      </c>
      <c r="C14" s="87">
        <v>9590431</v>
      </c>
      <c r="D14" s="87" t="s">
        <v>142</v>
      </c>
      <c r="E14" s="87">
        <v>0</v>
      </c>
      <c r="F14" s="87" t="s">
        <v>281</v>
      </c>
      <c r="G14" s="94"/>
      <c r="H14" s="87">
        <v>3.63</v>
      </c>
      <c r="I14" s="87" t="s">
        <v>165</v>
      </c>
      <c r="J14" s="111">
        <v>0.04</v>
      </c>
      <c r="K14" s="111">
        <v>-3.0999999999999999E-3</v>
      </c>
      <c r="L14" s="89">
        <v>51000</v>
      </c>
      <c r="M14" s="89">
        <v>144.97</v>
      </c>
      <c r="N14" s="89">
        <v>0</v>
      </c>
      <c r="O14" s="89">
        <v>73.94</v>
      </c>
      <c r="P14" s="111">
        <v>0</v>
      </c>
      <c r="Q14" s="111">
        <v>1.6500000000000001E-2</v>
      </c>
      <c r="R14" s="111">
        <v>6.0000000000000001E-3</v>
      </c>
    </row>
    <row r="15" spans="2:53" customFormat="1" ht="15.6">
      <c r="B15" s="59" t="s">
        <v>282</v>
      </c>
      <c r="C15" s="87">
        <v>9590332</v>
      </c>
      <c r="D15" s="87" t="s">
        <v>142</v>
      </c>
      <c r="E15" s="87">
        <v>0</v>
      </c>
      <c r="F15" s="87" t="s">
        <v>281</v>
      </c>
      <c r="G15" s="94"/>
      <c r="H15" s="87">
        <v>0.83</v>
      </c>
      <c r="I15" s="87" t="s">
        <v>165</v>
      </c>
      <c r="J15" s="111">
        <v>0.04</v>
      </c>
      <c r="K15" s="111">
        <v>7.8000000000000005E-3</v>
      </c>
      <c r="L15" s="89">
        <v>316905</v>
      </c>
      <c r="M15" s="89">
        <v>134.9</v>
      </c>
      <c r="N15" s="89">
        <v>0</v>
      </c>
      <c r="O15" s="89">
        <v>427.51</v>
      </c>
      <c r="P15" s="111">
        <v>0</v>
      </c>
      <c r="Q15" s="111">
        <v>9.5700000000000007E-2</v>
      </c>
      <c r="R15" s="111">
        <v>3.4500000000000003E-2</v>
      </c>
    </row>
    <row r="16" spans="2:53" customFormat="1" ht="15.6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5.08</v>
      </c>
      <c r="I16" s="87" t="s">
        <v>165</v>
      </c>
      <c r="J16" s="111">
        <v>7.4999999999999997E-3</v>
      </c>
      <c r="K16" s="111">
        <v>5.9999999999999995E-4</v>
      </c>
      <c r="L16" s="89">
        <v>403719</v>
      </c>
      <c r="M16" s="89">
        <v>107.2</v>
      </c>
      <c r="N16" s="89">
        <v>0</v>
      </c>
      <c r="O16" s="89">
        <v>432.79</v>
      </c>
      <c r="P16" s="111">
        <v>0</v>
      </c>
      <c r="Q16" s="111">
        <v>9.69E-2</v>
      </c>
      <c r="R16" s="111">
        <v>3.49E-2</v>
      </c>
    </row>
    <row r="17" spans="2:18" customFormat="1" ht="15.6">
      <c r="B17" s="59" t="s">
        <v>284</v>
      </c>
      <c r="C17" s="87">
        <v>1140847</v>
      </c>
      <c r="D17" s="87" t="s">
        <v>142</v>
      </c>
      <c r="E17" s="87">
        <v>0</v>
      </c>
      <c r="F17" s="87" t="s">
        <v>281</v>
      </c>
      <c r="G17" s="94"/>
      <c r="H17" s="87">
        <v>6.5</v>
      </c>
      <c r="I17" s="87" t="s">
        <v>165</v>
      </c>
      <c r="J17" s="111">
        <v>8.5000000000000006E-3</v>
      </c>
      <c r="K17" s="111">
        <v>-3.4999999999999996E-3</v>
      </c>
      <c r="L17" s="89">
        <v>491000</v>
      </c>
      <c r="M17" s="89">
        <v>109.57</v>
      </c>
      <c r="N17" s="89">
        <v>0</v>
      </c>
      <c r="O17" s="89">
        <v>537.99</v>
      </c>
      <c r="P17" s="111">
        <v>0</v>
      </c>
      <c r="Q17" s="111">
        <v>0.12039999999999999</v>
      </c>
      <c r="R17" s="111">
        <v>4.3400000000000001E-2</v>
      </c>
    </row>
    <row r="18" spans="2:18" customFormat="1" ht="15.6">
      <c r="B18" s="59" t="s">
        <v>285</v>
      </c>
      <c r="C18" s="87">
        <v>1157023</v>
      </c>
      <c r="D18" s="87" t="s">
        <v>142</v>
      </c>
      <c r="E18" s="87">
        <v>0</v>
      </c>
      <c r="F18" s="87" t="s">
        <v>281</v>
      </c>
      <c r="G18" s="94"/>
      <c r="H18" s="87">
        <v>8.5</v>
      </c>
      <c r="I18" s="87" t="s">
        <v>165</v>
      </c>
      <c r="J18" s="111">
        <v>5.0000000000000001E-3</v>
      </c>
      <c r="K18" s="111">
        <v>-4.5999999999999999E-3</v>
      </c>
      <c r="L18" s="89">
        <v>85000</v>
      </c>
      <c r="M18" s="89">
        <v>108.8</v>
      </c>
      <c r="N18" s="89">
        <v>0</v>
      </c>
      <c r="O18" s="89">
        <v>92.48</v>
      </c>
      <c r="P18" s="111">
        <v>0</v>
      </c>
      <c r="Q18" s="111">
        <v>2.07E-2</v>
      </c>
      <c r="R18" s="111">
        <v>7.4999999999999997E-3</v>
      </c>
    </row>
    <row r="19" spans="2:18" customFormat="1" ht="15.6">
      <c r="B19" s="59" t="s">
        <v>286</v>
      </c>
      <c r="C19" s="87">
        <v>1134865</v>
      </c>
      <c r="D19" s="87" t="s">
        <v>142</v>
      </c>
      <c r="E19" s="87">
        <v>0</v>
      </c>
      <c r="F19" s="87" t="s">
        <v>281</v>
      </c>
      <c r="G19" s="94"/>
      <c r="H19" s="87">
        <v>24.68</v>
      </c>
      <c r="I19" s="87" t="s">
        <v>165</v>
      </c>
      <c r="J19" s="111">
        <v>0.01</v>
      </c>
      <c r="K19" s="111">
        <v>3.9000000000000003E-3</v>
      </c>
      <c r="L19" s="89">
        <v>28425</v>
      </c>
      <c r="M19" s="89">
        <v>119.13</v>
      </c>
      <c r="N19" s="89">
        <v>0</v>
      </c>
      <c r="O19" s="89">
        <v>33.86</v>
      </c>
      <c r="P19" s="111">
        <v>0</v>
      </c>
      <c r="Q19" s="111">
        <v>7.6E-3</v>
      </c>
      <c r="R19" s="111">
        <v>2.7000000000000001E-3</v>
      </c>
    </row>
    <row r="20" spans="2:18" customFormat="1" ht="15.6">
      <c r="B20" s="59" t="s">
        <v>287</v>
      </c>
      <c r="C20" s="87">
        <v>1097708</v>
      </c>
      <c r="D20" s="87" t="s">
        <v>142</v>
      </c>
      <c r="E20" s="87">
        <v>0</v>
      </c>
      <c r="F20" s="87" t="s">
        <v>281</v>
      </c>
      <c r="G20" s="94"/>
      <c r="H20" s="87">
        <v>12.79</v>
      </c>
      <c r="I20" s="87" t="s">
        <v>165</v>
      </c>
      <c r="J20" s="111">
        <v>0.04</v>
      </c>
      <c r="K20" s="111">
        <v>-1.9E-3</v>
      </c>
      <c r="L20" s="89">
        <v>103525</v>
      </c>
      <c r="M20" s="89">
        <v>200</v>
      </c>
      <c r="N20" s="89">
        <v>0</v>
      </c>
      <c r="O20" s="89">
        <v>207.05</v>
      </c>
      <c r="P20" s="111">
        <v>0</v>
      </c>
      <c r="Q20" s="111">
        <v>4.6300000000000001E-2</v>
      </c>
      <c r="R20" s="111">
        <v>1.67E-2</v>
      </c>
    </row>
    <row r="21" spans="2:18" customFormat="1" ht="16.2">
      <c r="B21" s="58" t="s">
        <v>49</v>
      </c>
      <c r="C21" s="86"/>
      <c r="D21" s="86"/>
      <c r="E21" s="86"/>
      <c r="F21" s="86"/>
      <c r="G21" s="93"/>
      <c r="H21" s="86">
        <v>5.91</v>
      </c>
      <c r="I21" s="86"/>
      <c r="J21" s="110"/>
      <c r="K21" s="110">
        <v>3.4999999999999996E-3</v>
      </c>
      <c r="L21" s="88">
        <v>2379249</v>
      </c>
      <c r="M21" s="88"/>
      <c r="N21" s="88"/>
      <c r="O21" s="88">
        <v>2662.48</v>
      </c>
      <c r="P21" s="110"/>
      <c r="Q21" s="110"/>
      <c r="R21" s="110">
        <v>0.215</v>
      </c>
    </row>
    <row r="22" spans="2:18" customFormat="1" ht="15.6">
      <c r="B22" s="59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89"/>
      <c r="P22" s="111"/>
      <c r="Q22" s="111"/>
      <c r="R22" s="111"/>
    </row>
    <row r="23" spans="2:18" customFormat="1" ht="15.6">
      <c r="B23" s="59" t="s">
        <v>288</v>
      </c>
      <c r="C23" s="87">
        <v>1125400</v>
      </c>
      <c r="D23" s="87" t="s">
        <v>142</v>
      </c>
      <c r="E23" s="87">
        <v>0</v>
      </c>
      <c r="F23" s="87" t="s">
        <v>281</v>
      </c>
      <c r="G23" s="94"/>
      <c r="H23" s="87">
        <v>14.86</v>
      </c>
      <c r="I23" s="87" t="s">
        <v>165</v>
      </c>
      <c r="J23" s="111">
        <v>5.5E-2</v>
      </c>
      <c r="K23" s="111">
        <v>1.44E-2</v>
      </c>
      <c r="L23" s="89">
        <v>157740</v>
      </c>
      <c r="M23" s="89">
        <v>177.75</v>
      </c>
      <c r="N23" s="89">
        <v>0</v>
      </c>
      <c r="O23" s="89">
        <v>280.38</v>
      </c>
      <c r="P23" s="111">
        <v>0</v>
      </c>
      <c r="Q23" s="111">
        <v>6.2800000000000009E-2</v>
      </c>
      <c r="R23" s="111">
        <v>2.2599999999999999E-2</v>
      </c>
    </row>
    <row r="24" spans="2:18" customFormat="1" ht="15.6">
      <c r="B24" s="59" t="s">
        <v>289</v>
      </c>
      <c r="C24" s="87">
        <v>1155068</v>
      </c>
      <c r="D24" s="87" t="s">
        <v>142</v>
      </c>
      <c r="E24" s="87">
        <v>0</v>
      </c>
      <c r="F24" s="87" t="s">
        <v>281</v>
      </c>
      <c r="G24" s="94"/>
      <c r="H24" s="87">
        <v>3.16</v>
      </c>
      <c r="I24" s="87" t="s">
        <v>165</v>
      </c>
      <c r="J24" s="111">
        <v>1.4999999999999999E-2</v>
      </c>
      <c r="K24" s="111">
        <v>-1.6399999999999998E-2</v>
      </c>
      <c r="L24" s="89">
        <v>115000</v>
      </c>
      <c r="M24" s="89">
        <v>105.38</v>
      </c>
      <c r="N24" s="89">
        <v>0</v>
      </c>
      <c r="O24" s="89">
        <v>121.19</v>
      </c>
      <c r="P24" s="111">
        <v>0</v>
      </c>
      <c r="Q24" s="111">
        <v>2.7099999999999999E-2</v>
      </c>
      <c r="R24" s="111">
        <v>9.7999999999999997E-3</v>
      </c>
    </row>
    <row r="25" spans="2:18" customFormat="1" ht="15.6">
      <c r="B25" s="59" t="s">
        <v>290</v>
      </c>
      <c r="C25" s="87">
        <v>1142223</v>
      </c>
      <c r="D25" s="87" t="s">
        <v>142</v>
      </c>
      <c r="E25" s="87">
        <v>0</v>
      </c>
      <c r="F25" s="87" t="s">
        <v>281</v>
      </c>
      <c r="G25" s="94"/>
      <c r="H25" s="87">
        <v>0.33</v>
      </c>
      <c r="I25" s="87" t="s">
        <v>165</v>
      </c>
      <c r="J25" s="111">
        <v>5.0000000000000001E-3</v>
      </c>
      <c r="K25" s="111">
        <v>-2.9999999999999997E-4</v>
      </c>
      <c r="L25" s="89">
        <v>453161</v>
      </c>
      <c r="M25" s="89">
        <v>100.51</v>
      </c>
      <c r="N25" s="89">
        <v>0</v>
      </c>
      <c r="O25" s="89">
        <v>455.47</v>
      </c>
      <c r="P25" s="111">
        <v>1E-4</v>
      </c>
      <c r="Q25" s="111">
        <v>0.10189999999999999</v>
      </c>
      <c r="R25" s="111">
        <v>3.6799999999999999E-2</v>
      </c>
    </row>
    <row r="26" spans="2:18" customFormat="1" ht="15.6">
      <c r="B26" s="59" t="s">
        <v>291</v>
      </c>
      <c r="C26" s="87">
        <v>1139344</v>
      </c>
      <c r="D26" s="87" t="s">
        <v>142</v>
      </c>
      <c r="E26" s="87">
        <v>0</v>
      </c>
      <c r="F26" s="87" t="s">
        <v>281</v>
      </c>
      <c r="G26" s="94"/>
      <c r="H26" s="87">
        <v>6.5</v>
      </c>
      <c r="I26" s="87" t="s">
        <v>165</v>
      </c>
      <c r="J26" s="111">
        <v>0.02</v>
      </c>
      <c r="K26" s="111">
        <v>1.3100000000000001E-2</v>
      </c>
      <c r="L26" s="89">
        <v>744000</v>
      </c>
      <c r="M26" s="89">
        <v>110.98</v>
      </c>
      <c r="N26" s="89">
        <v>0</v>
      </c>
      <c r="O26" s="89">
        <v>825.69</v>
      </c>
      <c r="P26" s="111">
        <v>0</v>
      </c>
      <c r="Q26" s="111">
        <v>0.18479999999999999</v>
      </c>
      <c r="R26" s="111">
        <v>6.6699999999999995E-2</v>
      </c>
    </row>
    <row r="27" spans="2:18" customFormat="1" ht="15.6">
      <c r="B27" s="59" t="s">
        <v>292</v>
      </c>
      <c r="C27" s="87">
        <v>1160985</v>
      </c>
      <c r="D27" s="87" t="s">
        <v>142</v>
      </c>
      <c r="E27" s="87">
        <v>0</v>
      </c>
      <c r="F27" s="87" t="s">
        <v>281</v>
      </c>
      <c r="G27" s="94"/>
      <c r="H27" s="87">
        <v>9.5</v>
      </c>
      <c r="I27" s="87" t="s">
        <v>165</v>
      </c>
      <c r="J27" s="111">
        <v>0.01</v>
      </c>
      <c r="K27" s="111">
        <v>-3.3E-3</v>
      </c>
      <c r="L27" s="89">
        <v>197050</v>
      </c>
      <c r="M27" s="89">
        <v>103.15</v>
      </c>
      <c r="N27" s="89">
        <v>0</v>
      </c>
      <c r="O27" s="89">
        <v>203.26</v>
      </c>
      <c r="P27" s="111">
        <v>0</v>
      </c>
      <c r="Q27" s="111">
        <v>4.5499999999999999E-2</v>
      </c>
      <c r="R27" s="111">
        <v>1.6399999999999998E-2</v>
      </c>
    </row>
    <row r="28" spans="2:18" customFormat="1" ht="15.6">
      <c r="B28" s="59" t="s">
        <v>293</v>
      </c>
      <c r="C28" s="87">
        <v>1140193</v>
      </c>
      <c r="D28" s="87" t="s">
        <v>142</v>
      </c>
      <c r="E28" s="87">
        <v>0</v>
      </c>
      <c r="F28" s="87" t="s">
        <v>281</v>
      </c>
      <c r="G28" s="94"/>
      <c r="H28" s="87">
        <v>18.649999999999999</v>
      </c>
      <c r="I28" s="87" t="s">
        <v>165</v>
      </c>
      <c r="J28" s="111">
        <v>3.7499999999999999E-2</v>
      </c>
      <c r="K28" s="111">
        <v>1.7100000000000001E-2</v>
      </c>
      <c r="L28" s="89">
        <v>66407</v>
      </c>
      <c r="M28" s="89">
        <v>145.04</v>
      </c>
      <c r="N28" s="89">
        <v>0</v>
      </c>
      <c r="O28" s="89">
        <v>96.32</v>
      </c>
      <c r="P28" s="111">
        <v>0</v>
      </c>
      <c r="Q28" s="111">
        <v>2.1600000000000001E-2</v>
      </c>
      <c r="R28" s="111">
        <v>7.8000000000000005E-3</v>
      </c>
    </row>
    <row r="29" spans="2:18" customFormat="1" ht="15.6">
      <c r="B29" s="59" t="s">
        <v>294</v>
      </c>
      <c r="C29" s="87">
        <v>1138130</v>
      </c>
      <c r="D29" s="87" t="s">
        <v>142</v>
      </c>
      <c r="E29" s="87">
        <v>0</v>
      </c>
      <c r="F29" s="87" t="s">
        <v>281</v>
      </c>
      <c r="G29" s="94"/>
      <c r="H29" s="87">
        <v>0.57999999999999996</v>
      </c>
      <c r="I29" s="87" t="s">
        <v>165</v>
      </c>
      <c r="J29" s="111">
        <v>0.01</v>
      </c>
      <c r="K29" s="111">
        <v>2.9999999999999997E-4</v>
      </c>
      <c r="L29" s="89">
        <v>264377</v>
      </c>
      <c r="M29" s="89">
        <v>100.98</v>
      </c>
      <c r="N29" s="89">
        <v>0</v>
      </c>
      <c r="O29" s="89">
        <v>266.97000000000003</v>
      </c>
      <c r="P29" s="111">
        <v>0</v>
      </c>
      <c r="Q29" s="111">
        <v>5.9699999999999996E-2</v>
      </c>
      <c r="R29" s="111">
        <v>2.1600000000000001E-2</v>
      </c>
    </row>
    <row r="30" spans="2:18" customFormat="1" ht="15.6">
      <c r="B30" s="59" t="s">
        <v>295</v>
      </c>
      <c r="C30" s="87">
        <v>1126747</v>
      </c>
      <c r="D30" s="87" t="s">
        <v>142</v>
      </c>
      <c r="E30" s="87">
        <v>0</v>
      </c>
      <c r="F30" s="87" t="s">
        <v>281</v>
      </c>
      <c r="G30" s="94"/>
      <c r="H30" s="87">
        <v>2.38</v>
      </c>
      <c r="I30" s="87" t="s">
        <v>165</v>
      </c>
      <c r="J30" s="111">
        <v>4.2500000000000003E-2</v>
      </c>
      <c r="K30" s="111">
        <v>1.2999999999999999E-3</v>
      </c>
      <c r="L30" s="89">
        <v>83000</v>
      </c>
      <c r="M30" s="89">
        <v>112.39</v>
      </c>
      <c r="N30" s="89">
        <v>0</v>
      </c>
      <c r="O30" s="89">
        <v>93.28</v>
      </c>
      <c r="P30" s="111">
        <v>0</v>
      </c>
      <c r="Q30" s="111">
        <v>2.0899999999999998E-2</v>
      </c>
      <c r="R30" s="111">
        <v>7.4999999999999997E-3</v>
      </c>
    </row>
    <row r="31" spans="2:18" customFormat="1" ht="15.6">
      <c r="B31" s="59" t="s">
        <v>296</v>
      </c>
      <c r="C31" s="87">
        <v>1135557</v>
      </c>
      <c r="D31" s="87" t="s">
        <v>142</v>
      </c>
      <c r="E31" s="87">
        <v>0</v>
      </c>
      <c r="F31" s="87" t="s">
        <v>281</v>
      </c>
      <c r="G31" s="94"/>
      <c r="H31" s="87">
        <v>4.92</v>
      </c>
      <c r="I31" s="87" t="s">
        <v>165</v>
      </c>
      <c r="J31" s="111">
        <v>1.7500000000000002E-2</v>
      </c>
      <c r="K31" s="111">
        <v>-1.3999999999999999E-2</v>
      </c>
      <c r="L31" s="89">
        <v>298514</v>
      </c>
      <c r="M31" s="89">
        <v>107.17</v>
      </c>
      <c r="N31" s="89">
        <v>0</v>
      </c>
      <c r="O31" s="89">
        <v>319.92</v>
      </c>
      <c r="P31" s="111">
        <v>0</v>
      </c>
      <c r="Q31" s="111">
        <v>7.1599999999999997E-2</v>
      </c>
      <c r="R31" s="111">
        <v>2.58E-2</v>
      </c>
    </row>
    <row r="32" spans="2:18" customFormat="1" ht="15.6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6.2">
      <c r="B33" s="58" t="s">
        <v>67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231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58" t="s">
        <v>76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59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58" t="s">
        <v>77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>
      <c r="B39" s="117" t="s">
        <v>268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4" t="s">
        <v>133</v>
      </c>
      <c r="C40" s="1"/>
      <c r="D40" s="1"/>
    </row>
    <row r="41" spans="2:18">
      <c r="B41" s="114" t="s">
        <v>245</v>
      </c>
      <c r="C41" s="1"/>
      <c r="D41" s="1"/>
    </row>
    <row r="42" spans="2:18">
      <c r="B42" s="142" t="s">
        <v>246</v>
      </c>
      <c r="C42" s="142"/>
      <c r="D42" s="142"/>
    </row>
    <row r="43" spans="2:18">
      <c r="B43" s="135" t="s">
        <v>256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3:R43"/>
    <mergeCell ref="B6:R6"/>
    <mergeCell ref="B7:R7"/>
    <mergeCell ref="B42:D42"/>
  </mergeCells>
  <phoneticPr fontId="4" type="noConversion"/>
  <dataValidations count="1">
    <dataValidation allowBlank="1" showInputMessage="1" showErrorMessage="1" sqref="S34:XFD1048576 A40:A1048576 A5:XFD11 M34:R42 A34:L39 B44:R1048576 B40:D41 E40:L42 B42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77734375" style="1" bestFit="1" customWidth="1"/>
    <col min="14" max="14" width="7.5546875" style="1" customWidth="1"/>
    <col min="15" max="15" width="7.6640625" style="1" customWidth="1"/>
    <col min="16" max="16" width="6.88671875" style="1" customWidth="1"/>
    <col min="17" max="18" width="8.777343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9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D6F1A69-D514-4739-ADD5-4C9C7A801B0B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11" workbookViewId="0">
      <selection activeCell="G33" sqref="G33"/>
    </sheetView>
  </sheetViews>
  <sheetFormatPr defaultColWidth="9.109375" defaultRowHeight="17.399999999999999"/>
  <cols>
    <col min="1" max="1" width="6.33203125" style="1" customWidth="1"/>
    <col min="2" max="2" width="56.44140625" style="2" customWidth="1"/>
    <col min="3" max="3" width="10.44140625" style="2" customWidth="1"/>
    <col min="4" max="4" width="10.33203125" style="2" customWidth="1"/>
    <col min="5" max="5" width="5.33203125" style="2" customWidth="1"/>
    <col min="6" max="6" width="7.88671875" style="2" customWidth="1"/>
    <col min="7" max="7" width="16.21875" style="1" bestFit="1" customWidth="1"/>
    <col min="8" max="8" width="8.21875" style="1" customWidth="1"/>
    <col min="9" max="9" width="11.44140625" style="1" bestFit="1" customWidth="1"/>
    <col min="10" max="10" width="11.6640625" style="1" customWidth="1"/>
    <col min="11" max="11" width="8.6640625" style="1" customWidth="1"/>
    <col min="12" max="12" width="9.88671875" style="1" bestFit="1" customWidth="1"/>
    <col min="13" max="13" width="8.88671875" style="1" customWidth="1"/>
    <col min="14" max="14" width="10.5546875" style="1" customWidth="1"/>
    <col min="15" max="15" width="15.33203125" style="1" customWidth="1"/>
    <col min="16" max="16" width="9" style="1" customWidth="1"/>
    <col min="17" max="17" width="7.77734375" style="1" customWidth="1"/>
    <col min="18" max="18" width="10.44140625" style="1" customWidth="1"/>
    <col min="19" max="19" width="11.109375" style="1" customWidth="1"/>
    <col min="20" max="20" width="10.88671875" style="1" bestFit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5.1100000000000003</v>
      </c>
      <c r="L11" s="115"/>
      <c r="M11" s="109"/>
      <c r="N11" s="109">
        <v>2.3999999999999998E-3</v>
      </c>
      <c r="O11" s="82">
        <v>762328.79</v>
      </c>
      <c r="P11" s="82"/>
      <c r="Q11" s="82">
        <v>5.66</v>
      </c>
      <c r="R11" s="82">
        <v>810.23</v>
      </c>
      <c r="S11" s="109"/>
      <c r="T11" s="109"/>
      <c r="U11" s="109">
        <v>6.54E-2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5.1100000000000003</v>
      </c>
      <c r="L12" s="86"/>
      <c r="M12" s="110"/>
      <c r="N12" s="110">
        <v>2.3999999999999998E-3</v>
      </c>
      <c r="O12" s="88">
        <v>762328.79</v>
      </c>
      <c r="P12" s="88"/>
      <c r="Q12" s="88">
        <v>5.66</v>
      </c>
      <c r="R12" s="88">
        <v>810.23</v>
      </c>
      <c r="S12" s="110"/>
      <c r="T12" s="110"/>
      <c r="U12" s="110">
        <v>6.54E-2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5.74</v>
      </c>
      <c r="L13" s="86"/>
      <c r="M13" s="110"/>
      <c r="N13" s="110">
        <v>-4.1999999999999997E-3</v>
      </c>
      <c r="O13" s="88">
        <v>331943.69</v>
      </c>
      <c r="P13" s="88"/>
      <c r="Q13" s="88">
        <v>5.66</v>
      </c>
      <c r="R13" s="88">
        <v>359.84</v>
      </c>
      <c r="S13" s="110"/>
      <c r="T13" s="110"/>
      <c r="U13" s="110">
        <v>2.9100000000000001E-2</v>
      </c>
    </row>
    <row r="14" spans="2:66" customFormat="1" ht="15.6">
      <c r="B14" s="59" t="s">
        <v>297</v>
      </c>
      <c r="C14" s="87">
        <v>2310282</v>
      </c>
      <c r="D14" s="87" t="s">
        <v>142</v>
      </c>
      <c r="E14" s="87"/>
      <c r="F14" s="87">
        <v>231</v>
      </c>
      <c r="G14" s="87" t="s">
        <v>298</v>
      </c>
      <c r="H14" s="87" t="s">
        <v>299</v>
      </c>
      <c r="I14" s="87" t="s">
        <v>300</v>
      </c>
      <c r="J14" s="94"/>
      <c r="K14" s="87">
        <v>5.67</v>
      </c>
      <c r="L14" s="87" t="s">
        <v>165</v>
      </c>
      <c r="M14" s="111">
        <v>3.8E-3</v>
      </c>
      <c r="N14" s="111">
        <v>5.5000000000000005E-3</v>
      </c>
      <c r="O14" s="89">
        <v>39000</v>
      </c>
      <c r="P14" s="89">
        <v>99.16</v>
      </c>
      <c r="Q14" s="89">
        <v>0</v>
      </c>
      <c r="R14" s="89">
        <v>38.67</v>
      </c>
      <c r="S14" s="111">
        <v>0</v>
      </c>
      <c r="T14" s="111">
        <v>4.7699999999999992E-2</v>
      </c>
      <c r="U14" s="111">
        <v>3.0999999999999999E-3</v>
      </c>
    </row>
    <row r="15" spans="2:66" customFormat="1" ht="15.6">
      <c r="B15" s="59" t="s">
        <v>301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299</v>
      </c>
      <c r="I15" s="87" t="s">
        <v>300</v>
      </c>
      <c r="J15" s="94"/>
      <c r="K15" s="87">
        <v>5.19</v>
      </c>
      <c r="L15" s="87" t="s">
        <v>165</v>
      </c>
      <c r="M15" s="111">
        <v>5.0000000000000001E-3</v>
      </c>
      <c r="N15" s="111">
        <v>4.7999999999999996E-3</v>
      </c>
      <c r="O15" s="89">
        <v>30000</v>
      </c>
      <c r="P15" s="89">
        <v>100</v>
      </c>
      <c r="Q15" s="89">
        <v>0</v>
      </c>
      <c r="R15" s="89">
        <v>30</v>
      </c>
      <c r="S15" s="111">
        <v>1E-4</v>
      </c>
      <c r="T15" s="111">
        <v>3.7000000000000005E-2</v>
      </c>
      <c r="U15" s="111">
        <v>2.3999999999999998E-3</v>
      </c>
    </row>
    <row r="16" spans="2:66" customFormat="1" ht="15.6">
      <c r="B16" s="59" t="s">
        <v>302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299</v>
      </c>
      <c r="I16" s="87" t="s">
        <v>300</v>
      </c>
      <c r="J16" s="94"/>
      <c r="K16" s="87">
        <v>5.95</v>
      </c>
      <c r="L16" s="87" t="s">
        <v>165</v>
      </c>
      <c r="M16" s="111">
        <v>2.4500000000000001E-2</v>
      </c>
      <c r="N16" s="111">
        <v>-2.8199999999999999E-2</v>
      </c>
      <c r="O16" s="89">
        <v>18000</v>
      </c>
      <c r="P16" s="89">
        <v>124</v>
      </c>
      <c r="Q16" s="89">
        <v>0</v>
      </c>
      <c r="R16" s="89">
        <v>22.32</v>
      </c>
      <c r="S16" s="111">
        <v>0</v>
      </c>
      <c r="T16" s="111">
        <v>2.75E-2</v>
      </c>
      <c r="U16" s="111">
        <v>1.8E-3</v>
      </c>
    </row>
    <row r="17" spans="2:21" customFormat="1" ht="15.6">
      <c r="B17" s="59" t="s">
        <v>303</v>
      </c>
      <c r="C17" s="87">
        <v>1160944</v>
      </c>
      <c r="D17" s="87" t="s">
        <v>142</v>
      </c>
      <c r="E17" s="87"/>
      <c r="F17" s="87">
        <v>1300</v>
      </c>
      <c r="G17" s="87" t="s">
        <v>535</v>
      </c>
      <c r="H17" s="87" t="s">
        <v>304</v>
      </c>
      <c r="I17" s="87" t="s">
        <v>300</v>
      </c>
      <c r="J17" s="94"/>
      <c r="K17" s="87">
        <v>7.15</v>
      </c>
      <c r="L17" s="87" t="s">
        <v>165</v>
      </c>
      <c r="M17" s="111">
        <v>6.5000000000000006E-3</v>
      </c>
      <c r="N17" s="111">
        <v>1.29E-2</v>
      </c>
      <c r="O17" s="89">
        <v>38000</v>
      </c>
      <c r="P17" s="89">
        <v>95.57</v>
      </c>
      <c r="Q17" s="89">
        <v>0</v>
      </c>
      <c r="R17" s="89">
        <v>36.32</v>
      </c>
      <c r="S17" s="111">
        <v>1E-4</v>
      </c>
      <c r="T17" s="111">
        <v>4.4800000000000006E-2</v>
      </c>
      <c r="U17" s="111">
        <v>2.8999999999999998E-3</v>
      </c>
    </row>
    <row r="18" spans="2:21" customFormat="1" ht="15.6">
      <c r="B18" s="59" t="s">
        <v>305</v>
      </c>
      <c r="C18" s="87">
        <v>7590219</v>
      </c>
      <c r="D18" s="87" t="s">
        <v>142</v>
      </c>
      <c r="E18" s="87"/>
      <c r="F18" s="87">
        <v>759</v>
      </c>
      <c r="G18" s="87" t="s">
        <v>535</v>
      </c>
      <c r="H18" s="87" t="s">
        <v>304</v>
      </c>
      <c r="I18" s="87" t="s">
        <v>300</v>
      </c>
      <c r="J18" s="94"/>
      <c r="K18" s="87">
        <v>5.42</v>
      </c>
      <c r="L18" s="87" t="s">
        <v>165</v>
      </c>
      <c r="M18" s="111">
        <v>5.0000000000000001E-3</v>
      </c>
      <c r="N18" s="111">
        <v>7.8000000000000005E-3</v>
      </c>
      <c r="O18" s="89">
        <v>40000</v>
      </c>
      <c r="P18" s="89">
        <v>98.49</v>
      </c>
      <c r="Q18" s="89">
        <v>0</v>
      </c>
      <c r="R18" s="89">
        <v>39.4</v>
      </c>
      <c r="S18" s="111">
        <v>0</v>
      </c>
      <c r="T18" s="111">
        <v>4.8600000000000004E-2</v>
      </c>
      <c r="U18" s="111">
        <v>3.2000000000000002E-3</v>
      </c>
    </row>
    <row r="19" spans="2:21" customFormat="1" ht="15.6">
      <c r="B19" s="59" t="s">
        <v>306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304</v>
      </c>
      <c r="I19" s="87" t="s">
        <v>300</v>
      </c>
      <c r="J19" s="94"/>
      <c r="K19" s="87">
        <v>2.11</v>
      </c>
      <c r="L19" s="87" t="s">
        <v>165</v>
      </c>
      <c r="M19" s="111">
        <v>0.05</v>
      </c>
      <c r="N19" s="111">
        <v>-2.1299999999999999E-2</v>
      </c>
      <c r="O19" s="89">
        <v>30106.67</v>
      </c>
      <c r="P19" s="89">
        <v>117.68</v>
      </c>
      <c r="Q19" s="89">
        <v>5.22</v>
      </c>
      <c r="R19" s="89">
        <v>40.65</v>
      </c>
      <c r="S19" s="111">
        <v>0</v>
      </c>
      <c r="T19" s="111">
        <v>5.0199999999999995E-2</v>
      </c>
      <c r="U19" s="111">
        <v>3.3E-3</v>
      </c>
    </row>
    <row r="20" spans="2:21" customFormat="1" ht="15.6">
      <c r="B20" s="59" t="s">
        <v>307</v>
      </c>
      <c r="C20" s="87">
        <v>1134030</v>
      </c>
      <c r="D20" s="87" t="s">
        <v>142</v>
      </c>
      <c r="E20" s="87"/>
      <c r="F20" s="87">
        <v>1367</v>
      </c>
      <c r="G20" s="87" t="s">
        <v>308</v>
      </c>
      <c r="H20" s="87" t="s">
        <v>309</v>
      </c>
      <c r="I20" s="87" t="s">
        <v>300</v>
      </c>
      <c r="J20" s="94"/>
      <c r="K20" s="87">
        <v>7.54</v>
      </c>
      <c r="L20" s="87" t="s">
        <v>165</v>
      </c>
      <c r="M20" s="111">
        <v>2.4E-2</v>
      </c>
      <c r="N20" s="111">
        <v>1.1399999999999999E-2</v>
      </c>
      <c r="O20" s="89">
        <v>25000</v>
      </c>
      <c r="P20" s="89">
        <v>110.5</v>
      </c>
      <c r="Q20" s="89">
        <v>0</v>
      </c>
      <c r="R20" s="89">
        <v>27.63</v>
      </c>
      <c r="S20" s="111">
        <v>1E-4</v>
      </c>
      <c r="T20" s="111">
        <v>3.4099999999999998E-2</v>
      </c>
      <c r="U20" s="111">
        <v>2.2000000000000001E-3</v>
      </c>
    </row>
    <row r="21" spans="2:21" customFormat="1" ht="15.6">
      <c r="B21" s="59" t="s">
        <v>310</v>
      </c>
      <c r="C21" s="87">
        <v>1134048</v>
      </c>
      <c r="D21" s="87" t="s">
        <v>142</v>
      </c>
      <c r="E21" s="87"/>
      <c r="F21" s="87">
        <v>1367</v>
      </c>
      <c r="G21" s="87" t="s">
        <v>308</v>
      </c>
      <c r="H21" s="87" t="s">
        <v>309</v>
      </c>
      <c r="I21" s="87" t="s">
        <v>300</v>
      </c>
      <c r="J21" s="94"/>
      <c r="K21" s="87">
        <v>9.25</v>
      </c>
      <c r="L21" s="87" t="s">
        <v>165</v>
      </c>
      <c r="M21" s="111">
        <v>2.4E-2</v>
      </c>
      <c r="N21" s="111">
        <v>1.1299999999999999E-2</v>
      </c>
      <c r="O21" s="89">
        <v>25000</v>
      </c>
      <c r="P21" s="89">
        <v>111.79</v>
      </c>
      <c r="Q21" s="89">
        <v>0</v>
      </c>
      <c r="R21" s="89">
        <v>27.95</v>
      </c>
      <c r="S21" s="111">
        <v>1E-4</v>
      </c>
      <c r="T21" s="111">
        <v>3.4500000000000003E-2</v>
      </c>
      <c r="U21" s="111">
        <v>2.3E-3</v>
      </c>
    </row>
    <row r="22" spans="2:21" customFormat="1" ht="15.6">
      <c r="B22" s="59" t="s">
        <v>311</v>
      </c>
      <c r="C22" s="87">
        <v>1142595</v>
      </c>
      <c r="D22" s="87" t="s">
        <v>142</v>
      </c>
      <c r="E22" s="87"/>
      <c r="F22" s="87">
        <v>1363</v>
      </c>
      <c r="G22" s="87" t="s">
        <v>312</v>
      </c>
      <c r="H22" s="87" t="s">
        <v>309</v>
      </c>
      <c r="I22" s="87" t="s">
        <v>300</v>
      </c>
      <c r="J22" s="94"/>
      <c r="K22" s="87">
        <v>3.29</v>
      </c>
      <c r="L22" s="87" t="s">
        <v>165</v>
      </c>
      <c r="M22" s="111">
        <v>1.23E-2</v>
      </c>
      <c r="N22" s="111">
        <v>-3.6400000000000002E-2</v>
      </c>
      <c r="O22" s="89">
        <v>35000</v>
      </c>
      <c r="P22" s="89">
        <v>103.25</v>
      </c>
      <c r="Q22" s="89">
        <v>0</v>
      </c>
      <c r="R22" s="89">
        <v>36.14</v>
      </c>
      <c r="S22" s="111">
        <v>0</v>
      </c>
      <c r="T22" s="111">
        <v>4.4600000000000001E-2</v>
      </c>
      <c r="U22" s="111">
        <v>2.8999999999999998E-3</v>
      </c>
    </row>
    <row r="23" spans="2:21" customFormat="1" ht="15.6">
      <c r="B23" s="59" t="s">
        <v>313</v>
      </c>
      <c r="C23" s="87">
        <v>6910095</v>
      </c>
      <c r="D23" s="87" t="s">
        <v>142</v>
      </c>
      <c r="E23" s="87"/>
      <c r="F23" s="87">
        <v>691</v>
      </c>
      <c r="G23" s="87" t="s">
        <v>298</v>
      </c>
      <c r="H23" s="87" t="s">
        <v>314</v>
      </c>
      <c r="I23" s="87" t="s">
        <v>300</v>
      </c>
      <c r="J23" s="94"/>
      <c r="K23" s="87">
        <v>10.039999999999999</v>
      </c>
      <c r="L23" s="87" t="s">
        <v>165</v>
      </c>
      <c r="M23" s="111">
        <v>0</v>
      </c>
      <c r="N23" s="111">
        <v>-2.2499999999999999E-2</v>
      </c>
      <c r="O23" s="89">
        <v>28575</v>
      </c>
      <c r="P23" s="89">
        <v>125.48</v>
      </c>
      <c r="Q23" s="89">
        <v>0.44</v>
      </c>
      <c r="R23" s="89">
        <v>36.299999999999997</v>
      </c>
      <c r="S23" s="111">
        <v>0</v>
      </c>
      <c r="T23" s="111">
        <v>4.4800000000000006E-2</v>
      </c>
      <c r="U23" s="111">
        <v>2.8999999999999998E-3</v>
      </c>
    </row>
    <row r="24" spans="2:21" customFormat="1" ht="15.6">
      <c r="B24" s="59" t="s">
        <v>315</v>
      </c>
      <c r="C24" s="87">
        <v>1130632</v>
      </c>
      <c r="D24" s="87" t="s">
        <v>142</v>
      </c>
      <c r="E24" s="87"/>
      <c r="F24" s="87">
        <v>1450</v>
      </c>
      <c r="G24" s="87" t="s">
        <v>535</v>
      </c>
      <c r="H24" s="87" t="s">
        <v>314</v>
      </c>
      <c r="I24" s="87" t="s">
        <v>300</v>
      </c>
      <c r="J24" s="94"/>
      <c r="K24" s="87">
        <v>2.04</v>
      </c>
      <c r="L24" s="87" t="s">
        <v>165</v>
      </c>
      <c r="M24" s="111">
        <v>3.3500000000000002E-2</v>
      </c>
      <c r="N24" s="111">
        <v>1.4999999999999999E-2</v>
      </c>
      <c r="O24" s="89">
        <v>23262.02</v>
      </c>
      <c r="P24" s="89">
        <v>105.25</v>
      </c>
      <c r="Q24" s="89">
        <v>0</v>
      </c>
      <c r="R24" s="89">
        <v>24.48</v>
      </c>
      <c r="S24" s="111">
        <v>1E-4</v>
      </c>
      <c r="T24" s="111">
        <v>3.0200000000000001E-2</v>
      </c>
      <c r="U24" s="111">
        <v>2E-3</v>
      </c>
    </row>
    <row r="25" spans="2:21" customFormat="1" ht="16.2">
      <c r="B25" s="58" t="s">
        <v>49</v>
      </c>
      <c r="C25" s="86"/>
      <c r="D25" s="86"/>
      <c r="E25" s="86"/>
      <c r="F25" s="86"/>
      <c r="G25" s="86"/>
      <c r="H25" s="86"/>
      <c r="I25" s="86"/>
      <c r="J25" s="93"/>
      <c r="K25" s="86">
        <v>4.8899999999999997</v>
      </c>
      <c r="L25" s="86"/>
      <c r="M25" s="110"/>
      <c r="N25" s="110">
        <v>-8.9999999999999998E-4</v>
      </c>
      <c r="O25" s="88">
        <v>359273.1</v>
      </c>
      <c r="P25" s="88"/>
      <c r="Q25" s="88"/>
      <c r="R25" s="88">
        <v>381.87</v>
      </c>
      <c r="S25" s="110"/>
      <c r="T25" s="110"/>
      <c r="U25" s="110">
        <v>3.0800000000000001E-2</v>
      </c>
    </row>
    <row r="26" spans="2:21" customFormat="1" ht="15.6">
      <c r="B26" s="59" t="s">
        <v>316</v>
      </c>
      <c r="C26" s="87">
        <v>1138114</v>
      </c>
      <c r="D26" s="87" t="s">
        <v>142</v>
      </c>
      <c r="E26" s="87"/>
      <c r="F26" s="87">
        <v>1328</v>
      </c>
      <c r="G26" s="87" t="s">
        <v>535</v>
      </c>
      <c r="H26" s="87" t="s">
        <v>304</v>
      </c>
      <c r="I26" s="87" t="s">
        <v>300</v>
      </c>
      <c r="J26" s="94"/>
      <c r="K26" s="87">
        <v>3</v>
      </c>
      <c r="L26" s="87" t="s">
        <v>165</v>
      </c>
      <c r="M26" s="111">
        <v>3.39E-2</v>
      </c>
      <c r="N26" s="111">
        <v>1.1299999999999999E-2</v>
      </c>
      <c r="O26" s="89">
        <v>46060</v>
      </c>
      <c r="P26" s="89">
        <v>109.45</v>
      </c>
      <c r="Q26" s="89">
        <v>0</v>
      </c>
      <c r="R26" s="89">
        <v>50.41</v>
      </c>
      <c r="S26" s="111">
        <v>0</v>
      </c>
      <c r="T26" s="111">
        <v>6.2199999999999998E-2</v>
      </c>
      <c r="U26" s="111">
        <v>4.0999999999999995E-3</v>
      </c>
    </row>
    <row r="27" spans="2:21" customFormat="1" ht="15.6">
      <c r="B27" s="59" t="s">
        <v>317</v>
      </c>
      <c r="C27" s="87">
        <v>1137033</v>
      </c>
      <c r="D27" s="87" t="s">
        <v>142</v>
      </c>
      <c r="E27" s="87"/>
      <c r="F27" s="87">
        <v>1597</v>
      </c>
      <c r="G27" s="87" t="s">
        <v>308</v>
      </c>
      <c r="H27" s="87" t="s">
        <v>318</v>
      </c>
      <c r="I27" s="87" t="s">
        <v>161</v>
      </c>
      <c r="J27" s="94"/>
      <c r="K27" s="87">
        <v>6.43</v>
      </c>
      <c r="L27" s="87" t="s">
        <v>165</v>
      </c>
      <c r="M27" s="111">
        <v>3.39E-2</v>
      </c>
      <c r="N27" s="111">
        <v>2.6200000000000001E-2</v>
      </c>
      <c r="O27" s="89">
        <v>44000</v>
      </c>
      <c r="P27" s="89">
        <v>106.86</v>
      </c>
      <c r="Q27" s="89">
        <v>0</v>
      </c>
      <c r="R27" s="89">
        <v>47.02</v>
      </c>
      <c r="S27" s="111">
        <v>1E-4</v>
      </c>
      <c r="T27" s="111">
        <v>5.7999999999999996E-2</v>
      </c>
      <c r="U27" s="111">
        <v>3.8E-3</v>
      </c>
    </row>
    <row r="28" spans="2:21" customFormat="1" ht="15.6">
      <c r="B28" s="59" t="s">
        <v>319</v>
      </c>
      <c r="C28" s="87">
        <v>3230240</v>
      </c>
      <c r="D28" s="87" t="s">
        <v>142</v>
      </c>
      <c r="E28" s="87"/>
      <c r="F28" s="87">
        <v>323</v>
      </c>
      <c r="G28" s="87" t="s">
        <v>535</v>
      </c>
      <c r="H28" s="87" t="s">
        <v>309</v>
      </c>
      <c r="I28" s="87" t="s">
        <v>300</v>
      </c>
      <c r="J28" s="94"/>
      <c r="K28" s="87">
        <v>7.2</v>
      </c>
      <c r="L28" s="87" t="s">
        <v>165</v>
      </c>
      <c r="M28" s="111">
        <v>2.3E-2</v>
      </c>
      <c r="N28" s="111">
        <v>-0.17760000000000001</v>
      </c>
      <c r="O28" s="89">
        <v>44620</v>
      </c>
      <c r="P28" s="89">
        <v>107.5</v>
      </c>
      <c r="Q28" s="89">
        <v>0</v>
      </c>
      <c r="R28" s="89">
        <v>47.97</v>
      </c>
      <c r="S28" s="111">
        <v>0</v>
      </c>
      <c r="T28" s="111">
        <v>5.9200000000000003E-2</v>
      </c>
      <c r="U28" s="111">
        <v>3.9000000000000003E-3</v>
      </c>
    </row>
    <row r="29" spans="2:21" customFormat="1" ht="15.6">
      <c r="B29" s="59" t="s">
        <v>320</v>
      </c>
      <c r="C29" s="87">
        <v>1133529</v>
      </c>
      <c r="D29" s="87" t="s">
        <v>142</v>
      </c>
      <c r="E29" s="87"/>
      <c r="F29" s="87">
        <v>1527</v>
      </c>
      <c r="G29" s="87" t="s">
        <v>308</v>
      </c>
      <c r="H29" s="87" t="s">
        <v>309</v>
      </c>
      <c r="I29" s="87" t="s">
        <v>300</v>
      </c>
      <c r="J29" s="94"/>
      <c r="K29" s="87">
        <v>4.87</v>
      </c>
      <c r="L29" s="87" t="s">
        <v>165</v>
      </c>
      <c r="M29" s="111">
        <v>3.85E-2</v>
      </c>
      <c r="N29" s="111">
        <v>2.06E-2</v>
      </c>
      <c r="O29" s="89">
        <v>46200</v>
      </c>
      <c r="P29" s="89">
        <v>109.69</v>
      </c>
      <c r="Q29" s="89">
        <v>0</v>
      </c>
      <c r="R29" s="89">
        <v>50.68</v>
      </c>
      <c r="S29" s="111">
        <v>1E-4</v>
      </c>
      <c r="T29" s="111">
        <v>6.25E-2</v>
      </c>
      <c r="U29" s="111">
        <v>4.0999999999999995E-3</v>
      </c>
    </row>
    <row r="30" spans="2:21" customFormat="1" ht="15.6">
      <c r="B30" s="59" t="s">
        <v>321</v>
      </c>
      <c r="C30" s="87">
        <v>1135920</v>
      </c>
      <c r="D30" s="87" t="s">
        <v>142</v>
      </c>
      <c r="E30" s="87"/>
      <c r="F30" s="87">
        <v>1431</v>
      </c>
      <c r="G30" s="87" t="s">
        <v>308</v>
      </c>
      <c r="H30" s="87" t="s">
        <v>322</v>
      </c>
      <c r="I30" s="87" t="s">
        <v>161</v>
      </c>
      <c r="J30" s="94"/>
      <c r="K30" s="87">
        <v>5.96</v>
      </c>
      <c r="L30" s="87" t="s">
        <v>165</v>
      </c>
      <c r="M30" s="111">
        <v>4.0999999999999995E-2</v>
      </c>
      <c r="N30" s="111">
        <v>2.35E-2</v>
      </c>
      <c r="O30" s="89">
        <v>45600</v>
      </c>
      <c r="P30" s="89">
        <v>111.99</v>
      </c>
      <c r="Q30" s="89">
        <v>0</v>
      </c>
      <c r="R30" s="89">
        <v>51.07</v>
      </c>
      <c r="S30" s="111">
        <v>2.0000000000000001E-4</v>
      </c>
      <c r="T30" s="111">
        <v>6.3E-2</v>
      </c>
      <c r="U30" s="111">
        <v>4.0999999999999995E-3</v>
      </c>
    </row>
    <row r="31" spans="2:21" customFormat="1" ht="15.6">
      <c r="B31" s="59" t="s">
        <v>323</v>
      </c>
      <c r="C31" s="87">
        <v>1157783</v>
      </c>
      <c r="D31" s="87" t="s">
        <v>142</v>
      </c>
      <c r="E31" s="87"/>
      <c r="F31" s="87">
        <v>1448</v>
      </c>
      <c r="G31" s="87" t="s">
        <v>324</v>
      </c>
      <c r="H31" s="87" t="s">
        <v>314</v>
      </c>
      <c r="I31" s="87" t="s">
        <v>300</v>
      </c>
      <c r="J31" s="94"/>
      <c r="K31" s="87">
        <v>2.98</v>
      </c>
      <c r="L31" s="87" t="s">
        <v>165</v>
      </c>
      <c r="M31" s="111">
        <v>3.4200000000000001E-2</v>
      </c>
      <c r="N31" s="111">
        <v>2.29E-2</v>
      </c>
      <c r="O31" s="89">
        <v>35000</v>
      </c>
      <c r="P31" s="89">
        <v>104</v>
      </c>
      <c r="Q31" s="89">
        <v>0</v>
      </c>
      <c r="R31" s="89">
        <v>36.4</v>
      </c>
      <c r="S31" s="111">
        <v>1E-4</v>
      </c>
      <c r="T31" s="111">
        <v>4.4900000000000002E-2</v>
      </c>
      <c r="U31" s="111">
        <v>2.8999999999999998E-3</v>
      </c>
    </row>
    <row r="32" spans="2:21" customFormat="1" ht="15.6">
      <c r="B32" s="59" t="s">
        <v>325</v>
      </c>
      <c r="C32" s="87">
        <v>1160878</v>
      </c>
      <c r="D32" s="87" t="s">
        <v>142</v>
      </c>
      <c r="E32" s="87"/>
      <c r="F32" s="87">
        <v>1172</v>
      </c>
      <c r="G32" s="87" t="s">
        <v>536</v>
      </c>
      <c r="H32" s="87" t="s">
        <v>326</v>
      </c>
      <c r="I32" s="87" t="s">
        <v>161</v>
      </c>
      <c r="J32" s="94"/>
      <c r="K32" s="87">
        <v>5.03</v>
      </c>
      <c r="L32" s="87" t="s">
        <v>165</v>
      </c>
      <c r="M32" s="111">
        <v>3.2500000000000001E-2</v>
      </c>
      <c r="N32" s="111">
        <v>3.9699999999999999E-2</v>
      </c>
      <c r="O32" s="89">
        <v>40000</v>
      </c>
      <c r="P32" s="89">
        <v>96.7</v>
      </c>
      <c r="Q32" s="89">
        <v>0</v>
      </c>
      <c r="R32" s="89">
        <v>38.68</v>
      </c>
      <c r="S32" s="111">
        <v>1E-4</v>
      </c>
      <c r="T32" s="111">
        <v>4.7699999999999992E-2</v>
      </c>
      <c r="U32" s="111">
        <v>3.0999999999999999E-3</v>
      </c>
    </row>
    <row r="33" spans="2:21" customFormat="1" ht="15.6">
      <c r="B33" s="59" t="s">
        <v>327</v>
      </c>
      <c r="C33" s="87">
        <v>1139476</v>
      </c>
      <c r="D33" s="87" t="s">
        <v>142</v>
      </c>
      <c r="E33" s="87"/>
      <c r="F33" s="87">
        <v>1515</v>
      </c>
      <c r="G33" s="87" t="s">
        <v>535</v>
      </c>
      <c r="H33" s="87" t="s">
        <v>326</v>
      </c>
      <c r="I33" s="87" t="s">
        <v>161</v>
      </c>
      <c r="J33" s="94"/>
      <c r="K33" s="87">
        <v>1.93</v>
      </c>
      <c r="L33" s="87" t="s">
        <v>165</v>
      </c>
      <c r="M33" s="111">
        <v>3.85E-2</v>
      </c>
      <c r="N33" s="111">
        <v>2.3E-2</v>
      </c>
      <c r="O33" s="89">
        <v>32096</v>
      </c>
      <c r="P33" s="89">
        <v>104.01</v>
      </c>
      <c r="Q33" s="89">
        <v>0</v>
      </c>
      <c r="R33" s="89">
        <v>33.380000000000003</v>
      </c>
      <c r="S33" s="111">
        <v>2.0000000000000001E-4</v>
      </c>
      <c r="T33" s="111">
        <v>4.1200000000000001E-2</v>
      </c>
      <c r="U33" s="111">
        <v>2.7000000000000001E-3</v>
      </c>
    </row>
    <row r="34" spans="2:21" customFormat="1" ht="15.6">
      <c r="B34" s="59" t="s">
        <v>328</v>
      </c>
      <c r="C34" s="87">
        <v>6990212</v>
      </c>
      <c r="D34" s="87" t="s">
        <v>142</v>
      </c>
      <c r="E34" s="87"/>
      <c r="F34" s="87">
        <v>699</v>
      </c>
      <c r="G34" s="87" t="s">
        <v>535</v>
      </c>
      <c r="H34" s="87" t="s">
        <v>326</v>
      </c>
      <c r="I34" s="87" t="s">
        <v>161</v>
      </c>
      <c r="J34" s="94"/>
      <c r="K34" s="87">
        <v>5.74</v>
      </c>
      <c r="L34" s="87" t="s">
        <v>165</v>
      </c>
      <c r="M34" s="111">
        <v>3.95E-2</v>
      </c>
      <c r="N34" s="111">
        <v>3.7699999999999997E-2</v>
      </c>
      <c r="O34" s="89">
        <v>25697.1</v>
      </c>
      <c r="P34" s="89">
        <v>102.21</v>
      </c>
      <c r="Q34" s="89">
        <v>0</v>
      </c>
      <c r="R34" s="89">
        <v>26.27</v>
      </c>
      <c r="S34" s="111">
        <v>0</v>
      </c>
      <c r="T34" s="111">
        <v>3.2400000000000005E-2</v>
      </c>
      <c r="U34" s="111">
        <v>2.0999999999999999E-3</v>
      </c>
    </row>
    <row r="35" spans="2:21" customFormat="1" ht="16.2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>
        <v>2.96</v>
      </c>
      <c r="L35" s="86"/>
      <c r="M35" s="110"/>
      <c r="N35" s="110">
        <v>5.57E-2</v>
      </c>
      <c r="O35" s="88">
        <v>71112</v>
      </c>
      <c r="P35" s="88"/>
      <c r="Q35" s="88"/>
      <c r="R35" s="88">
        <v>68.510000000000005</v>
      </c>
      <c r="S35" s="110"/>
      <c r="T35" s="110"/>
      <c r="U35" s="110">
        <v>5.5000000000000005E-3</v>
      </c>
    </row>
    <row r="36" spans="2:21" customFormat="1" ht="15.6">
      <c r="B36" s="59" t="s">
        <v>329</v>
      </c>
      <c r="C36" s="87">
        <v>1140417</v>
      </c>
      <c r="D36" s="87" t="s">
        <v>142</v>
      </c>
      <c r="E36" s="87"/>
      <c r="F36" s="87">
        <v>1390</v>
      </c>
      <c r="G36" s="87" t="s">
        <v>330</v>
      </c>
      <c r="H36" s="87" t="s">
        <v>331</v>
      </c>
      <c r="I36" s="87" t="s">
        <v>300</v>
      </c>
      <c r="J36" s="94"/>
      <c r="K36" s="87">
        <v>3</v>
      </c>
      <c r="L36" s="87" t="s">
        <v>165</v>
      </c>
      <c r="M36" s="111">
        <v>3.9E-2</v>
      </c>
      <c r="N36" s="111">
        <v>4.9500000000000002E-2</v>
      </c>
      <c r="O36" s="89">
        <v>40000</v>
      </c>
      <c r="P36" s="89">
        <v>98.08</v>
      </c>
      <c r="Q36" s="89">
        <v>0</v>
      </c>
      <c r="R36" s="89">
        <v>39.229999999999997</v>
      </c>
      <c r="S36" s="111">
        <v>2.0000000000000001E-4</v>
      </c>
      <c r="T36" s="111">
        <v>4.8399999999999999E-2</v>
      </c>
      <c r="U36" s="111">
        <v>3.2000000000000002E-3</v>
      </c>
    </row>
    <row r="37" spans="2:21" customFormat="1" ht="15.6">
      <c r="B37" s="59" t="s">
        <v>332</v>
      </c>
      <c r="C37" s="87">
        <v>6270193</v>
      </c>
      <c r="D37" s="87" t="s">
        <v>142</v>
      </c>
      <c r="E37" s="87"/>
      <c r="F37" s="87">
        <v>627</v>
      </c>
      <c r="G37" s="87" t="s">
        <v>175</v>
      </c>
      <c r="H37" s="87" t="s">
        <v>333</v>
      </c>
      <c r="I37" s="87" t="s">
        <v>161</v>
      </c>
      <c r="J37" s="94"/>
      <c r="K37" s="87">
        <v>2.9</v>
      </c>
      <c r="L37" s="87" t="s">
        <v>165</v>
      </c>
      <c r="M37" s="111">
        <v>3.85E-2</v>
      </c>
      <c r="N37" s="111">
        <v>6.4000000000000001E-2</v>
      </c>
      <c r="O37" s="89">
        <v>31112</v>
      </c>
      <c r="P37" s="89">
        <v>94.11</v>
      </c>
      <c r="Q37" s="89">
        <v>0</v>
      </c>
      <c r="R37" s="89">
        <v>29.28</v>
      </c>
      <c r="S37" s="111">
        <v>1E-4</v>
      </c>
      <c r="T37" s="111">
        <v>3.61E-2</v>
      </c>
      <c r="U37" s="111">
        <v>2.3999999999999998E-3</v>
      </c>
    </row>
    <row r="38" spans="2:21">
      <c r="B38" s="58" t="s">
        <v>33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/>
      <c r="U38" s="110"/>
    </row>
    <row r="39" spans="2:21">
      <c r="B39" s="59" t="s">
        <v>268</v>
      </c>
      <c r="C39" s="87"/>
      <c r="D39" s="87"/>
      <c r="E39" s="87"/>
      <c r="F39" s="87"/>
      <c r="G39" s="87"/>
      <c r="H39" s="87"/>
      <c r="I39" s="87"/>
      <c r="J39" s="94"/>
      <c r="K39" s="87"/>
      <c r="L39" s="87"/>
      <c r="M39" s="111"/>
      <c r="N39" s="111"/>
      <c r="O39" s="89"/>
      <c r="P39" s="89"/>
      <c r="Q39" s="89"/>
      <c r="R39" s="89"/>
      <c r="S39" s="111"/>
      <c r="T39" s="111">
        <v>0</v>
      </c>
      <c r="U39" s="111"/>
    </row>
    <row r="40" spans="2:21">
      <c r="B40" s="58" t="s">
        <v>231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8" t="s">
        <v>79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9" t="s">
        <v>268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>
        <v>0</v>
      </c>
      <c r="U42" s="111"/>
    </row>
    <row r="43" spans="2:21">
      <c r="B43" s="58" t="s">
        <v>78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117" t="s">
        <v>268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114" t="s">
        <v>249</v>
      </c>
      <c r="C45" s="1"/>
      <c r="D45" s="1"/>
      <c r="E45" s="1"/>
      <c r="F45" s="1"/>
    </row>
    <row r="46" spans="2:21">
      <c r="B46" s="114" t="s">
        <v>133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14" t="s">
        <v>247</v>
      </c>
      <c r="C49" s="1"/>
      <c r="D49" s="1"/>
      <c r="E49" s="1"/>
      <c r="F49" s="1"/>
    </row>
    <row r="50" spans="2:21">
      <c r="B50" s="135" t="s">
        <v>256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0:U5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9 I51:I828" xr:uid="{00000000-0002-0000-0400-000001000000}">
      <formula1>$BM$7:$BM$10</formula1>
    </dataValidation>
    <dataValidation type="list" allowBlank="1" showInputMessage="1" showErrorMessage="1" sqref="E38:E49 E51:E822" xr:uid="{00000000-0002-0000-0400-000002000000}">
      <formula1>$BI$7:$BI$24</formula1>
    </dataValidation>
    <dataValidation type="list" allowBlank="1" showInputMessage="1" showErrorMessage="1" sqref="L38:L49 L51:L828" xr:uid="{00000000-0002-0000-0400-000003000000}">
      <formula1>$BN$7:$BN$20</formula1>
    </dataValidation>
    <dataValidation type="list" allowBlank="1" showInputMessage="1" showErrorMessage="1" sqref="G38:G49 G51:G555" xr:uid="{00000000-0002-0000-0400-000004000000}">
      <formula1>$BK$7:$BK$29</formula1>
    </dataValidation>
    <dataValidation allowBlank="1" showInputMessage="1" showErrorMessage="1" sqref="B47 B49" xr:uid="{9AEFDCC0-F943-45E4-A598-A13B50ADC074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61" zoomScale="85" zoomScaleNormal="85" workbookViewId="0">
      <selection activeCell="G73" sqref="G73:G76"/>
    </sheetView>
  </sheetViews>
  <sheetFormatPr defaultColWidth="9.109375" defaultRowHeight="17.399999999999999"/>
  <cols>
    <col min="1" max="1" width="6.33203125" style="1" customWidth="1"/>
    <col min="2" max="2" width="59.77734375" style="2" customWidth="1"/>
    <col min="3" max="3" width="15.77734375" style="2" bestFit="1" customWidth="1"/>
    <col min="4" max="4" width="11.109375" style="2" customWidth="1"/>
    <col min="5" max="5" width="17.6640625" style="2" bestFit="1" customWidth="1"/>
    <col min="6" max="6" width="12" style="2" customWidth="1"/>
    <col min="7" max="7" width="46.88671875" style="2" customWidth="1"/>
    <col min="8" max="8" width="16.21875" style="1" customWidth="1"/>
    <col min="9" max="9" width="16.88671875" style="1" customWidth="1"/>
    <col min="10" max="10" width="21.33203125" style="1" customWidth="1"/>
    <col min="11" max="11" width="14.5546875" style="1" customWidth="1"/>
    <col min="12" max="12" width="14.33203125" style="1" customWidth="1"/>
    <col min="13" max="13" width="11.109375" style="1" customWidth="1"/>
    <col min="14" max="14" width="13" style="1" customWidth="1"/>
    <col min="15" max="15" width="18.66406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46.8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225294.59</v>
      </c>
      <c r="J11" s="82"/>
      <c r="K11" s="82">
        <v>0.61899999999999999</v>
      </c>
      <c r="L11" s="82">
        <v>2909.85</v>
      </c>
      <c r="M11" s="109"/>
      <c r="N11" s="109"/>
      <c r="O11" s="109">
        <v>0.2349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214033.59</v>
      </c>
      <c r="J12" s="88"/>
      <c r="K12" s="88">
        <v>0.55000000000000004</v>
      </c>
      <c r="L12" s="88">
        <v>709.04</v>
      </c>
      <c r="M12" s="110"/>
      <c r="N12" s="110"/>
      <c r="O12" s="110">
        <v>5.7200000000000001E-2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10270.75</v>
      </c>
      <c r="J13" s="88"/>
      <c r="K13" s="88"/>
      <c r="L13" s="88">
        <v>288.33999999999997</v>
      </c>
      <c r="M13" s="110"/>
      <c r="N13" s="110"/>
      <c r="O13" s="110">
        <v>2.3300000000000001E-2</v>
      </c>
    </row>
    <row r="14" spans="2:62" customFormat="1" ht="15.6">
      <c r="B14" s="59" t="s">
        <v>334</v>
      </c>
      <c r="C14" s="87">
        <v>1081942</v>
      </c>
      <c r="D14" s="87" t="s">
        <v>142</v>
      </c>
      <c r="E14" s="87"/>
      <c r="F14" s="87">
        <v>1068</v>
      </c>
      <c r="G14" s="87" t="s">
        <v>324</v>
      </c>
      <c r="H14" s="87" t="s">
        <v>165</v>
      </c>
      <c r="I14" s="89">
        <v>2159.5</v>
      </c>
      <c r="J14" s="89">
        <v>1540</v>
      </c>
      <c r="K14" s="89">
        <v>0</v>
      </c>
      <c r="L14" s="89">
        <v>33.26</v>
      </c>
      <c r="M14" s="111">
        <v>0</v>
      </c>
      <c r="N14" s="111">
        <v>1.1399999999999999E-2</v>
      </c>
      <c r="O14" s="111">
        <v>2.7000000000000001E-3</v>
      </c>
    </row>
    <row r="15" spans="2:62" customFormat="1" ht="15.6">
      <c r="B15" s="59" t="s">
        <v>335</v>
      </c>
      <c r="C15" s="87">
        <v>691212</v>
      </c>
      <c r="D15" s="87" t="s">
        <v>142</v>
      </c>
      <c r="E15" s="87"/>
      <c r="F15" s="87">
        <v>691</v>
      </c>
      <c r="G15" s="87" t="s">
        <v>298</v>
      </c>
      <c r="H15" s="87" t="s">
        <v>165</v>
      </c>
      <c r="I15" s="89">
        <v>1914</v>
      </c>
      <c r="J15" s="89">
        <v>924</v>
      </c>
      <c r="K15" s="89">
        <v>0</v>
      </c>
      <c r="L15" s="89">
        <v>17.690000000000001</v>
      </c>
      <c r="M15" s="111">
        <v>0</v>
      </c>
      <c r="N15" s="111">
        <v>6.0999999999999995E-3</v>
      </c>
      <c r="O15" s="111">
        <v>1.4000000000000002E-3</v>
      </c>
    </row>
    <row r="16" spans="2:62" customFormat="1" ht="15.6">
      <c r="B16" s="59" t="s">
        <v>336</v>
      </c>
      <c r="C16" s="87">
        <v>604611</v>
      </c>
      <c r="D16" s="87" t="s">
        <v>142</v>
      </c>
      <c r="E16" s="87"/>
      <c r="F16" s="87">
        <v>604</v>
      </c>
      <c r="G16" s="87" t="s">
        <v>298</v>
      </c>
      <c r="H16" s="87" t="s">
        <v>165</v>
      </c>
      <c r="I16" s="89">
        <v>1295</v>
      </c>
      <c r="J16" s="89">
        <v>1508</v>
      </c>
      <c r="K16" s="89">
        <v>0</v>
      </c>
      <c r="L16" s="89">
        <v>19.53</v>
      </c>
      <c r="M16" s="111">
        <v>0</v>
      </c>
      <c r="N16" s="111">
        <v>6.7000000000000002E-3</v>
      </c>
      <c r="O16" s="111">
        <v>1.6000000000000001E-3</v>
      </c>
    </row>
    <row r="17" spans="2:15" customFormat="1" ht="15.6">
      <c r="B17" s="59" t="s">
        <v>337</v>
      </c>
      <c r="C17" s="87">
        <v>662577</v>
      </c>
      <c r="D17" s="87" t="s">
        <v>142</v>
      </c>
      <c r="E17" s="87"/>
      <c r="F17" s="87">
        <v>662</v>
      </c>
      <c r="G17" s="87" t="s">
        <v>298</v>
      </c>
      <c r="H17" s="87" t="s">
        <v>165</v>
      </c>
      <c r="I17" s="89">
        <v>2062</v>
      </c>
      <c r="J17" s="89">
        <v>1830</v>
      </c>
      <c r="K17" s="89">
        <v>0</v>
      </c>
      <c r="L17" s="89">
        <v>37.74</v>
      </c>
      <c r="M17" s="111">
        <v>0</v>
      </c>
      <c r="N17" s="111">
        <v>1.3000000000000001E-2</v>
      </c>
      <c r="O17" s="111">
        <v>3.0000000000000001E-3</v>
      </c>
    </row>
    <row r="18" spans="2:15" customFormat="1" ht="15.6">
      <c r="B18" s="59" t="s">
        <v>338</v>
      </c>
      <c r="C18" s="87">
        <v>1081124</v>
      </c>
      <c r="D18" s="87" t="s">
        <v>142</v>
      </c>
      <c r="E18" s="87"/>
      <c r="F18" s="87">
        <v>1040</v>
      </c>
      <c r="G18" s="87" t="s">
        <v>339</v>
      </c>
      <c r="H18" s="87" t="s">
        <v>165</v>
      </c>
      <c r="I18" s="89">
        <v>98</v>
      </c>
      <c r="J18" s="89">
        <v>41690</v>
      </c>
      <c r="K18" s="89">
        <v>0</v>
      </c>
      <c r="L18" s="89">
        <v>40.86</v>
      </c>
      <c r="M18" s="111">
        <v>0</v>
      </c>
      <c r="N18" s="111">
        <v>1.3999999999999999E-2</v>
      </c>
      <c r="O18" s="111">
        <v>3.3E-3</v>
      </c>
    </row>
    <row r="19" spans="2:15" customFormat="1" ht="15.6">
      <c r="B19" s="59" t="s">
        <v>340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1937</v>
      </c>
      <c r="J19" s="89">
        <v>2680</v>
      </c>
      <c r="K19" s="89">
        <v>0</v>
      </c>
      <c r="L19" s="89">
        <v>51.91</v>
      </c>
      <c r="M19" s="111">
        <v>0</v>
      </c>
      <c r="N19" s="111">
        <v>1.78E-2</v>
      </c>
      <c r="O19" s="111">
        <v>4.1999999999999997E-3</v>
      </c>
    </row>
    <row r="20" spans="2:15" customFormat="1" ht="15.6">
      <c r="B20" s="59" t="s">
        <v>341</v>
      </c>
      <c r="C20" s="87">
        <v>629014</v>
      </c>
      <c r="D20" s="87" t="s">
        <v>142</v>
      </c>
      <c r="E20" s="87"/>
      <c r="F20" s="87">
        <v>629</v>
      </c>
      <c r="G20" s="87" t="s">
        <v>342</v>
      </c>
      <c r="H20" s="87" t="s">
        <v>165</v>
      </c>
      <c r="I20" s="89">
        <v>557</v>
      </c>
      <c r="J20" s="89">
        <v>3100</v>
      </c>
      <c r="K20" s="89">
        <v>0</v>
      </c>
      <c r="L20" s="89">
        <v>17.27</v>
      </c>
      <c r="M20" s="111">
        <v>0</v>
      </c>
      <c r="N20" s="111">
        <v>5.8999999999999999E-3</v>
      </c>
      <c r="O20" s="111">
        <v>1.4000000000000002E-3</v>
      </c>
    </row>
    <row r="21" spans="2:15" customFormat="1" ht="15.6">
      <c r="B21" s="59" t="s">
        <v>343</v>
      </c>
      <c r="C21" s="87">
        <v>445015</v>
      </c>
      <c r="D21" s="87" t="s">
        <v>142</v>
      </c>
      <c r="E21" s="87"/>
      <c r="F21" s="87">
        <v>445</v>
      </c>
      <c r="G21" s="87" t="s">
        <v>344</v>
      </c>
      <c r="H21" s="87" t="s">
        <v>165</v>
      </c>
      <c r="I21" s="89">
        <v>176</v>
      </c>
      <c r="J21" s="89">
        <v>8060</v>
      </c>
      <c r="K21" s="89">
        <v>0</v>
      </c>
      <c r="L21" s="89">
        <v>14.19</v>
      </c>
      <c r="M21" s="111">
        <v>0</v>
      </c>
      <c r="N21" s="111">
        <v>4.8999999999999998E-3</v>
      </c>
      <c r="O21" s="111">
        <v>1.1000000000000001E-3</v>
      </c>
    </row>
    <row r="22" spans="2:15" customFormat="1" ht="15.6">
      <c r="B22" s="59" t="s">
        <v>345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72.25</v>
      </c>
      <c r="J22" s="89">
        <v>77390</v>
      </c>
      <c r="K22" s="89">
        <v>0</v>
      </c>
      <c r="L22" s="89">
        <v>55.91</v>
      </c>
      <c r="M22" s="111">
        <v>0</v>
      </c>
      <c r="N22" s="111">
        <v>1.9199999999999998E-2</v>
      </c>
      <c r="O22" s="111">
        <v>4.5000000000000005E-3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22148.84</v>
      </c>
      <c r="J23" s="88"/>
      <c r="K23" s="88">
        <v>0.55000000000000004</v>
      </c>
      <c r="L23" s="88">
        <v>266.7</v>
      </c>
      <c r="M23" s="110"/>
      <c r="N23" s="110"/>
      <c r="O23" s="110">
        <v>2.1499999999999998E-2</v>
      </c>
    </row>
    <row r="24" spans="2:15" customFormat="1" ht="15.6">
      <c r="B24" s="59" t="s">
        <v>346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2100</v>
      </c>
      <c r="J24" s="89">
        <v>1405</v>
      </c>
      <c r="K24" s="89">
        <v>0</v>
      </c>
      <c r="L24" s="89">
        <v>29.51</v>
      </c>
      <c r="M24" s="111">
        <v>0</v>
      </c>
      <c r="N24" s="111">
        <v>1.01E-2</v>
      </c>
      <c r="O24" s="111">
        <v>2.3999999999999998E-3</v>
      </c>
    </row>
    <row r="25" spans="2:15" customFormat="1" ht="15.6">
      <c r="B25" s="59" t="s">
        <v>347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67.5</v>
      </c>
      <c r="J25" s="89">
        <v>23590</v>
      </c>
      <c r="K25" s="89">
        <v>0</v>
      </c>
      <c r="L25" s="89">
        <v>15.92</v>
      </c>
      <c r="M25" s="111">
        <v>0</v>
      </c>
      <c r="N25" s="111">
        <v>5.5000000000000005E-3</v>
      </c>
      <c r="O25" s="111">
        <v>1.2999999999999999E-3</v>
      </c>
    </row>
    <row r="26" spans="2:15" customFormat="1" ht="15.6">
      <c r="B26" s="59" t="s">
        <v>348</v>
      </c>
      <c r="C26" s="87">
        <v>1098920</v>
      </c>
      <c r="D26" s="87" t="s">
        <v>142</v>
      </c>
      <c r="E26" s="87"/>
      <c r="F26" s="87">
        <v>1357</v>
      </c>
      <c r="G26" s="87" t="s">
        <v>535</v>
      </c>
      <c r="H26" s="87" t="s">
        <v>165</v>
      </c>
      <c r="I26" s="89">
        <v>4184</v>
      </c>
      <c r="J26" s="89">
        <v>1259</v>
      </c>
      <c r="K26" s="89">
        <v>0</v>
      </c>
      <c r="L26" s="89">
        <v>52.68</v>
      </c>
      <c r="M26" s="111">
        <v>0</v>
      </c>
      <c r="N26" s="111">
        <v>1.8100000000000002E-2</v>
      </c>
      <c r="O26" s="111">
        <v>4.3E-3</v>
      </c>
    </row>
    <row r="27" spans="2:15" customFormat="1" ht="15.6">
      <c r="B27" s="59" t="s">
        <v>349</v>
      </c>
      <c r="C27" s="87">
        <v>1159037</v>
      </c>
      <c r="D27" s="87" t="s">
        <v>142</v>
      </c>
      <c r="E27" s="87"/>
      <c r="F27" s="87">
        <v>1775</v>
      </c>
      <c r="G27" s="87" t="s">
        <v>350</v>
      </c>
      <c r="H27" s="87" t="s">
        <v>165</v>
      </c>
      <c r="I27" s="89">
        <v>4790</v>
      </c>
      <c r="J27" s="89">
        <v>1555</v>
      </c>
      <c r="K27" s="89">
        <v>0.55000000000000004</v>
      </c>
      <c r="L27" s="89">
        <v>75.040000000000006</v>
      </c>
      <c r="M27" s="111">
        <v>0</v>
      </c>
      <c r="N27" s="111">
        <v>2.58E-2</v>
      </c>
      <c r="O27" s="111">
        <v>6.0999999999999995E-3</v>
      </c>
    </row>
    <row r="28" spans="2:15" customFormat="1" ht="15.6">
      <c r="B28" s="59" t="s">
        <v>351</v>
      </c>
      <c r="C28" s="87">
        <v>1157403</v>
      </c>
      <c r="D28" s="87" t="s">
        <v>142</v>
      </c>
      <c r="E28" s="87"/>
      <c r="F28" s="87">
        <v>1773</v>
      </c>
      <c r="G28" s="87" t="s">
        <v>350</v>
      </c>
      <c r="H28" s="87" t="s">
        <v>165</v>
      </c>
      <c r="I28" s="89">
        <v>11007.34</v>
      </c>
      <c r="J28" s="89">
        <v>850</v>
      </c>
      <c r="K28" s="89">
        <v>0</v>
      </c>
      <c r="L28" s="89">
        <v>93.56</v>
      </c>
      <c r="M28" s="111">
        <v>1E-4</v>
      </c>
      <c r="N28" s="111">
        <v>3.2199999999999999E-2</v>
      </c>
      <c r="O28" s="111">
        <v>7.6E-3</v>
      </c>
    </row>
    <row r="29" spans="2:15" customFormat="1" ht="16.2">
      <c r="B29" s="58" t="s">
        <v>28</v>
      </c>
      <c r="C29" s="86"/>
      <c r="D29" s="86"/>
      <c r="E29" s="86"/>
      <c r="F29" s="86"/>
      <c r="G29" s="86"/>
      <c r="H29" s="86"/>
      <c r="I29" s="88">
        <v>181614</v>
      </c>
      <c r="J29" s="88"/>
      <c r="K29" s="88"/>
      <c r="L29" s="88">
        <v>154</v>
      </c>
      <c r="M29" s="110"/>
      <c r="N29" s="110"/>
      <c r="O29" s="110">
        <v>1.24E-2</v>
      </c>
    </row>
    <row r="30" spans="2:15" customFormat="1" ht="15.6">
      <c r="B30" s="59" t="s">
        <v>352</v>
      </c>
      <c r="C30" s="87">
        <v>1156926</v>
      </c>
      <c r="D30" s="87" t="s">
        <v>142</v>
      </c>
      <c r="E30" s="87"/>
      <c r="F30" s="87">
        <v>1769</v>
      </c>
      <c r="G30" s="87" t="s">
        <v>312</v>
      </c>
      <c r="H30" s="87" t="s">
        <v>165</v>
      </c>
      <c r="I30" s="89">
        <v>180885</v>
      </c>
      <c r="J30" s="89">
        <v>81.7</v>
      </c>
      <c r="K30" s="89">
        <v>0</v>
      </c>
      <c r="L30" s="89">
        <v>147.78</v>
      </c>
      <c r="M30" s="111">
        <v>2.0000000000000001E-4</v>
      </c>
      <c r="N30" s="111">
        <v>5.0799999999999998E-2</v>
      </c>
      <c r="O30" s="111">
        <v>1.1899999999999999E-2</v>
      </c>
    </row>
    <row r="31" spans="2:15" customFormat="1" ht="15.6">
      <c r="B31" s="59" t="s">
        <v>353</v>
      </c>
      <c r="C31" s="87">
        <v>1141969</v>
      </c>
      <c r="D31" s="87" t="s">
        <v>142</v>
      </c>
      <c r="E31" s="87"/>
      <c r="F31" s="87">
        <v>1688</v>
      </c>
      <c r="G31" s="87" t="s">
        <v>155</v>
      </c>
      <c r="H31" s="87" t="s">
        <v>165</v>
      </c>
      <c r="I31" s="89">
        <v>729</v>
      </c>
      <c r="J31" s="89">
        <v>852.6</v>
      </c>
      <c r="K31" s="89">
        <v>0</v>
      </c>
      <c r="L31" s="89">
        <v>6.22</v>
      </c>
      <c r="M31" s="111">
        <v>0</v>
      </c>
      <c r="N31" s="111">
        <v>2.0999999999999999E-3</v>
      </c>
      <c r="O31" s="111">
        <v>5.0000000000000001E-4</v>
      </c>
    </row>
    <row r="32" spans="2:15" customFormat="1" ht="16.2">
      <c r="B32" s="58" t="s">
        <v>69</v>
      </c>
      <c r="C32" s="86"/>
      <c r="D32" s="86"/>
      <c r="E32" s="86"/>
      <c r="F32" s="86"/>
      <c r="G32" s="86"/>
      <c r="H32" s="86"/>
      <c r="I32" s="88"/>
      <c r="J32" s="88"/>
      <c r="K32" s="88"/>
      <c r="L32" s="88"/>
      <c r="M32" s="110"/>
      <c r="N32" s="110"/>
      <c r="O32" s="110"/>
    </row>
    <row r="33" spans="2:15" customFormat="1" ht="15.6">
      <c r="B33" s="59" t="s">
        <v>268</v>
      </c>
      <c r="C33" s="87"/>
      <c r="D33" s="87"/>
      <c r="E33" s="87"/>
      <c r="F33" s="87"/>
      <c r="G33" s="87"/>
      <c r="H33" s="87"/>
      <c r="I33" s="89"/>
      <c r="J33" s="89"/>
      <c r="K33" s="89"/>
      <c r="L33" s="89"/>
      <c r="M33" s="111"/>
      <c r="N33" s="111">
        <v>0</v>
      </c>
      <c r="O33" s="111"/>
    </row>
    <row r="34" spans="2:15" customFormat="1" ht="15.6">
      <c r="B34" s="59" t="s">
        <v>268</v>
      </c>
      <c r="C34" s="87"/>
      <c r="D34" s="87"/>
      <c r="E34" s="87"/>
      <c r="F34" s="87"/>
      <c r="G34" s="87"/>
      <c r="H34" s="87"/>
      <c r="I34" s="89"/>
      <c r="J34" s="89"/>
      <c r="K34" s="89"/>
      <c r="L34" s="89"/>
      <c r="M34" s="111"/>
      <c r="N34" s="111">
        <v>0</v>
      </c>
      <c r="O34" s="111"/>
    </row>
    <row r="35" spans="2:15" customFormat="1" ht="15.6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6.2">
      <c r="B36" s="58" t="s">
        <v>231</v>
      </c>
      <c r="C36" s="86"/>
      <c r="D36" s="86"/>
      <c r="E36" s="86"/>
      <c r="F36" s="86"/>
      <c r="G36" s="86"/>
      <c r="H36" s="86"/>
      <c r="I36" s="88">
        <v>11261</v>
      </c>
      <c r="J36" s="88"/>
      <c r="K36" s="88">
        <v>6.9000000000000006E-2</v>
      </c>
      <c r="L36" s="88">
        <v>2200.81</v>
      </c>
      <c r="M36" s="110"/>
      <c r="N36" s="110"/>
      <c r="O36" s="110">
        <v>0.1777</v>
      </c>
    </row>
    <row r="37" spans="2:15">
      <c r="B37" s="58" t="s">
        <v>79</v>
      </c>
      <c r="C37" s="86"/>
      <c r="D37" s="86"/>
      <c r="E37" s="86"/>
      <c r="F37" s="86"/>
      <c r="G37" s="86"/>
      <c r="H37" s="86"/>
      <c r="I37" s="88">
        <v>1964</v>
      </c>
      <c r="J37" s="88"/>
      <c r="K37" s="88"/>
      <c r="L37" s="88">
        <v>135.24</v>
      </c>
      <c r="M37" s="110"/>
      <c r="N37" s="110"/>
      <c r="O37" s="110">
        <v>1.09E-2</v>
      </c>
    </row>
    <row r="38" spans="2:15">
      <c r="B38" s="59" t="s">
        <v>354</v>
      </c>
      <c r="C38" s="87" t="s">
        <v>355</v>
      </c>
      <c r="D38" s="87" t="s">
        <v>356</v>
      </c>
      <c r="E38" s="87" t="s">
        <v>357</v>
      </c>
      <c r="F38" s="87"/>
      <c r="G38" s="87" t="s">
        <v>538</v>
      </c>
      <c r="H38" s="87" t="s">
        <v>164</v>
      </c>
      <c r="I38" s="89">
        <v>967</v>
      </c>
      <c r="J38" s="89">
        <v>901</v>
      </c>
      <c r="K38" s="89">
        <v>0</v>
      </c>
      <c r="L38" s="89">
        <v>29.98</v>
      </c>
      <c r="M38" s="111">
        <v>0</v>
      </c>
      <c r="N38" s="111">
        <v>1.03E-2</v>
      </c>
      <c r="O38" s="111">
        <v>2.3999999999999998E-3</v>
      </c>
    </row>
    <row r="39" spans="2:15">
      <c r="B39" s="59" t="s">
        <v>358</v>
      </c>
      <c r="C39" s="87" t="s">
        <v>359</v>
      </c>
      <c r="D39" s="87" t="s">
        <v>360</v>
      </c>
      <c r="E39" s="87" t="s">
        <v>357</v>
      </c>
      <c r="F39" s="87"/>
      <c r="G39" s="87" t="s">
        <v>361</v>
      </c>
      <c r="H39" s="87" t="s">
        <v>164</v>
      </c>
      <c r="I39" s="89">
        <v>113</v>
      </c>
      <c r="J39" s="89">
        <v>12034</v>
      </c>
      <c r="K39" s="89">
        <v>0</v>
      </c>
      <c r="L39" s="89">
        <v>46.79</v>
      </c>
      <c r="M39" s="111">
        <v>0</v>
      </c>
      <c r="N39" s="111">
        <v>1.61E-2</v>
      </c>
      <c r="O39" s="111">
        <v>3.8E-3</v>
      </c>
    </row>
    <row r="40" spans="2:15">
      <c r="B40" s="59" t="s">
        <v>362</v>
      </c>
      <c r="C40" s="87" t="s">
        <v>363</v>
      </c>
      <c r="D40" s="87" t="s">
        <v>360</v>
      </c>
      <c r="E40" s="87" t="s">
        <v>357</v>
      </c>
      <c r="F40" s="87"/>
      <c r="G40" s="87" t="s">
        <v>364</v>
      </c>
      <c r="H40" s="87" t="s">
        <v>164</v>
      </c>
      <c r="I40" s="89">
        <v>60</v>
      </c>
      <c r="J40" s="89">
        <v>22703</v>
      </c>
      <c r="K40" s="89">
        <v>0</v>
      </c>
      <c r="L40" s="89">
        <v>46.87</v>
      </c>
      <c r="M40" s="111">
        <v>0</v>
      </c>
      <c r="N40" s="111">
        <v>1.61E-2</v>
      </c>
      <c r="O40" s="111">
        <v>3.8E-3</v>
      </c>
    </row>
    <row r="41" spans="2:15">
      <c r="B41" s="59" t="s">
        <v>365</v>
      </c>
      <c r="C41" s="87" t="s">
        <v>366</v>
      </c>
      <c r="D41" s="87" t="s">
        <v>356</v>
      </c>
      <c r="E41" s="87" t="s">
        <v>357</v>
      </c>
      <c r="F41" s="87"/>
      <c r="G41" s="87" t="s">
        <v>178</v>
      </c>
      <c r="H41" s="87" t="s">
        <v>164</v>
      </c>
      <c r="I41" s="89">
        <v>824</v>
      </c>
      <c r="J41" s="89">
        <v>409</v>
      </c>
      <c r="K41" s="89">
        <v>0</v>
      </c>
      <c r="L41" s="89">
        <v>11.6</v>
      </c>
      <c r="M41" s="111">
        <v>0</v>
      </c>
      <c r="N41" s="111">
        <v>4.0000000000000001E-3</v>
      </c>
      <c r="O41" s="111">
        <v>8.9999999999999998E-4</v>
      </c>
    </row>
    <row r="42" spans="2:15">
      <c r="B42" s="58" t="s">
        <v>78</v>
      </c>
      <c r="C42" s="86"/>
      <c r="D42" s="86"/>
      <c r="E42" s="86"/>
      <c r="F42" s="86"/>
      <c r="G42" s="86"/>
      <c r="H42" s="86"/>
      <c r="I42" s="88">
        <v>9297</v>
      </c>
      <c r="J42" s="88"/>
      <c r="K42" s="88">
        <v>6.9000000000000006E-2</v>
      </c>
      <c r="L42" s="88">
        <v>2065.5700000000002</v>
      </c>
      <c r="M42" s="110"/>
      <c r="N42" s="110"/>
      <c r="O42" s="110">
        <v>0.1668</v>
      </c>
    </row>
    <row r="43" spans="2:15">
      <c r="B43" s="59" t="s">
        <v>367</v>
      </c>
      <c r="C43" s="87" t="s">
        <v>368</v>
      </c>
      <c r="D43" s="87" t="s">
        <v>360</v>
      </c>
      <c r="E43" s="87" t="s">
        <v>357</v>
      </c>
      <c r="F43" s="87"/>
      <c r="G43" s="87" t="s">
        <v>369</v>
      </c>
      <c r="H43" s="87" t="s">
        <v>164</v>
      </c>
      <c r="I43" s="89">
        <v>15</v>
      </c>
      <c r="J43" s="89">
        <v>42901</v>
      </c>
      <c r="K43" s="89">
        <v>0</v>
      </c>
      <c r="L43" s="89">
        <v>22.14</v>
      </c>
      <c r="M43" s="111">
        <v>0</v>
      </c>
      <c r="N43" s="111">
        <v>7.6E-3</v>
      </c>
      <c r="O43" s="111">
        <v>1.8E-3</v>
      </c>
    </row>
    <row r="44" spans="2:15">
      <c r="B44" s="59" t="s">
        <v>370</v>
      </c>
      <c r="C44" s="87" t="s">
        <v>371</v>
      </c>
      <c r="D44" s="87" t="s">
        <v>356</v>
      </c>
      <c r="E44" s="87" t="s">
        <v>357</v>
      </c>
      <c r="F44" s="87"/>
      <c r="G44" s="87" t="s">
        <v>372</v>
      </c>
      <c r="H44" s="87" t="s">
        <v>164</v>
      </c>
      <c r="I44" s="89">
        <v>32</v>
      </c>
      <c r="J44" s="89">
        <v>20097</v>
      </c>
      <c r="K44" s="89">
        <v>0</v>
      </c>
      <c r="L44" s="89">
        <v>22.13</v>
      </c>
      <c r="M44" s="111">
        <v>0</v>
      </c>
      <c r="N44" s="111">
        <v>7.6E-3</v>
      </c>
      <c r="O44" s="111">
        <v>1.8E-3</v>
      </c>
    </row>
    <row r="45" spans="2:15">
      <c r="B45" s="59" t="s">
        <v>373</v>
      </c>
      <c r="C45" s="87" t="s">
        <v>374</v>
      </c>
      <c r="D45" s="87" t="s">
        <v>356</v>
      </c>
      <c r="E45" s="87" t="s">
        <v>357</v>
      </c>
      <c r="F45" s="87"/>
      <c r="G45" s="87" t="s">
        <v>375</v>
      </c>
      <c r="H45" s="87" t="s">
        <v>164</v>
      </c>
      <c r="I45" s="89">
        <v>255</v>
      </c>
      <c r="J45" s="89">
        <v>3750</v>
      </c>
      <c r="K45" s="89">
        <v>0</v>
      </c>
      <c r="L45" s="89">
        <v>32.909999999999997</v>
      </c>
      <c r="M45" s="111">
        <v>0</v>
      </c>
      <c r="N45" s="111">
        <v>1.1299999999999999E-2</v>
      </c>
      <c r="O45" s="111">
        <v>2.7000000000000001E-3</v>
      </c>
    </row>
    <row r="46" spans="2:15">
      <c r="B46" s="59" t="s">
        <v>376</v>
      </c>
      <c r="C46" s="87" t="s">
        <v>377</v>
      </c>
      <c r="D46" s="87" t="s">
        <v>356</v>
      </c>
      <c r="E46" s="87" t="s">
        <v>357</v>
      </c>
      <c r="F46" s="87"/>
      <c r="G46" s="87" t="s">
        <v>375</v>
      </c>
      <c r="H46" s="87" t="s">
        <v>164</v>
      </c>
      <c r="I46" s="89">
        <v>227</v>
      </c>
      <c r="J46" s="89">
        <v>16526</v>
      </c>
      <c r="K46" s="89">
        <v>0</v>
      </c>
      <c r="L46" s="89">
        <v>129.09</v>
      </c>
      <c r="M46" s="111">
        <v>0</v>
      </c>
      <c r="N46" s="111">
        <v>4.4400000000000002E-2</v>
      </c>
      <c r="O46" s="111">
        <v>1.04E-2</v>
      </c>
    </row>
    <row r="47" spans="2:15">
      <c r="B47" s="59" t="s">
        <v>378</v>
      </c>
      <c r="C47" s="87" t="s">
        <v>379</v>
      </c>
      <c r="D47" s="87" t="s">
        <v>360</v>
      </c>
      <c r="E47" s="87" t="s">
        <v>357</v>
      </c>
      <c r="F47" s="87"/>
      <c r="G47" s="87" t="s">
        <v>539</v>
      </c>
      <c r="H47" s="87" t="s">
        <v>164</v>
      </c>
      <c r="I47" s="89">
        <v>60</v>
      </c>
      <c r="J47" s="89">
        <v>111</v>
      </c>
      <c r="K47" s="89">
        <v>0</v>
      </c>
      <c r="L47" s="89">
        <v>0.23</v>
      </c>
      <c r="M47" s="111">
        <v>0</v>
      </c>
      <c r="N47" s="111">
        <v>1E-4</v>
      </c>
      <c r="O47" s="111">
        <v>0</v>
      </c>
    </row>
    <row r="48" spans="2:15">
      <c r="B48" s="59" t="s">
        <v>380</v>
      </c>
      <c r="C48" s="87" t="s">
        <v>381</v>
      </c>
      <c r="D48" s="87" t="s">
        <v>356</v>
      </c>
      <c r="E48" s="87" t="s">
        <v>357</v>
      </c>
      <c r="F48" s="87"/>
      <c r="G48" s="87" t="s">
        <v>382</v>
      </c>
      <c r="H48" s="87" t="s">
        <v>164</v>
      </c>
      <c r="I48" s="89">
        <v>90</v>
      </c>
      <c r="J48" s="89">
        <v>21949</v>
      </c>
      <c r="K48" s="89">
        <v>0</v>
      </c>
      <c r="L48" s="89">
        <v>67.97</v>
      </c>
      <c r="M48" s="111">
        <v>0</v>
      </c>
      <c r="N48" s="111">
        <v>2.3399999999999997E-2</v>
      </c>
      <c r="O48" s="111">
        <v>5.5000000000000005E-3</v>
      </c>
    </row>
    <row r="49" spans="2:15">
      <c r="B49" s="59" t="s">
        <v>383</v>
      </c>
      <c r="C49" s="87" t="s">
        <v>384</v>
      </c>
      <c r="D49" s="87" t="s">
        <v>356</v>
      </c>
      <c r="E49" s="87" t="s">
        <v>357</v>
      </c>
      <c r="F49" s="87"/>
      <c r="G49" s="87" t="s">
        <v>382</v>
      </c>
      <c r="H49" s="87" t="s">
        <v>164</v>
      </c>
      <c r="I49" s="89">
        <v>38</v>
      </c>
      <c r="J49" s="89">
        <v>12554</v>
      </c>
      <c r="K49" s="89">
        <v>3.5000000000000003E-2</v>
      </c>
      <c r="L49" s="89">
        <v>16.45</v>
      </c>
      <c r="M49" s="111">
        <v>0</v>
      </c>
      <c r="N49" s="111">
        <v>5.6999999999999993E-3</v>
      </c>
      <c r="O49" s="111">
        <v>1.2999999999999999E-3</v>
      </c>
    </row>
    <row r="50" spans="2:15">
      <c r="B50" s="59" t="s">
        <v>385</v>
      </c>
      <c r="C50" s="87" t="s">
        <v>386</v>
      </c>
      <c r="D50" s="87" t="s">
        <v>360</v>
      </c>
      <c r="E50" s="87" t="s">
        <v>357</v>
      </c>
      <c r="F50" s="87"/>
      <c r="G50" s="87" t="s">
        <v>382</v>
      </c>
      <c r="H50" s="87" t="s">
        <v>164</v>
      </c>
      <c r="I50" s="89">
        <v>211</v>
      </c>
      <c r="J50" s="89">
        <v>8592</v>
      </c>
      <c r="K50" s="89">
        <v>0</v>
      </c>
      <c r="L50" s="89">
        <v>62.38</v>
      </c>
      <c r="M50" s="111">
        <v>1E-4</v>
      </c>
      <c r="N50" s="111">
        <v>2.1400000000000002E-2</v>
      </c>
      <c r="O50" s="111">
        <v>5.0000000000000001E-3</v>
      </c>
    </row>
    <row r="51" spans="2:15">
      <c r="B51" s="59" t="s">
        <v>387</v>
      </c>
      <c r="C51" s="87" t="s">
        <v>388</v>
      </c>
      <c r="D51" s="87" t="s">
        <v>356</v>
      </c>
      <c r="E51" s="87" t="s">
        <v>357</v>
      </c>
      <c r="F51" s="87"/>
      <c r="G51" s="87" t="s">
        <v>389</v>
      </c>
      <c r="H51" s="87" t="s">
        <v>164</v>
      </c>
      <c r="I51" s="89">
        <v>445</v>
      </c>
      <c r="J51" s="89">
        <v>2409</v>
      </c>
      <c r="K51" s="89">
        <v>0</v>
      </c>
      <c r="L51" s="89">
        <v>36.89</v>
      </c>
      <c r="M51" s="111">
        <v>0</v>
      </c>
      <c r="N51" s="111">
        <v>1.2699999999999999E-2</v>
      </c>
      <c r="O51" s="111">
        <v>3.0000000000000001E-3</v>
      </c>
    </row>
    <row r="52" spans="2:15">
      <c r="B52" s="59" t="s">
        <v>390</v>
      </c>
      <c r="C52" s="87" t="s">
        <v>391</v>
      </c>
      <c r="D52" s="87" t="s">
        <v>356</v>
      </c>
      <c r="E52" s="87" t="s">
        <v>357</v>
      </c>
      <c r="F52" s="87"/>
      <c r="G52" s="87" t="s">
        <v>389</v>
      </c>
      <c r="H52" s="87" t="s">
        <v>164</v>
      </c>
      <c r="I52" s="89">
        <v>575</v>
      </c>
      <c r="J52" s="89">
        <v>4311</v>
      </c>
      <c r="K52" s="89">
        <v>0</v>
      </c>
      <c r="L52" s="89">
        <v>85.3</v>
      </c>
      <c r="M52" s="111">
        <v>0</v>
      </c>
      <c r="N52" s="111">
        <v>2.9300000000000003E-2</v>
      </c>
      <c r="O52" s="111">
        <v>6.8999999999999999E-3</v>
      </c>
    </row>
    <row r="53" spans="2:15">
      <c r="B53" s="59" t="s">
        <v>392</v>
      </c>
      <c r="C53" s="87" t="s">
        <v>393</v>
      </c>
      <c r="D53" s="87" t="s">
        <v>356</v>
      </c>
      <c r="E53" s="87" t="s">
        <v>357</v>
      </c>
      <c r="F53" s="87"/>
      <c r="G53" s="87" t="s">
        <v>389</v>
      </c>
      <c r="H53" s="87" t="s">
        <v>164</v>
      </c>
      <c r="I53" s="89">
        <v>22</v>
      </c>
      <c r="J53" s="89">
        <v>9627</v>
      </c>
      <c r="K53" s="89">
        <v>0</v>
      </c>
      <c r="L53" s="89">
        <v>7.29</v>
      </c>
      <c r="M53" s="111">
        <v>0</v>
      </c>
      <c r="N53" s="111">
        <v>2.5000000000000001E-3</v>
      </c>
      <c r="O53" s="111">
        <v>5.9999999999999995E-4</v>
      </c>
    </row>
    <row r="54" spans="2:15">
      <c r="B54" s="59" t="s">
        <v>394</v>
      </c>
      <c r="C54" s="87" t="s">
        <v>395</v>
      </c>
      <c r="D54" s="87" t="s">
        <v>356</v>
      </c>
      <c r="E54" s="87" t="s">
        <v>357</v>
      </c>
      <c r="F54" s="87"/>
      <c r="G54" s="87" t="s">
        <v>389</v>
      </c>
      <c r="H54" s="87" t="s">
        <v>164</v>
      </c>
      <c r="I54" s="89">
        <v>23</v>
      </c>
      <c r="J54" s="89">
        <v>19997</v>
      </c>
      <c r="K54" s="89">
        <v>0</v>
      </c>
      <c r="L54" s="89">
        <v>15.83</v>
      </c>
      <c r="M54" s="111">
        <v>0</v>
      </c>
      <c r="N54" s="111">
        <v>5.4000000000000003E-3</v>
      </c>
      <c r="O54" s="111">
        <v>1.2999999999999999E-3</v>
      </c>
    </row>
    <row r="55" spans="2:15">
      <c r="B55" s="59" t="s">
        <v>396</v>
      </c>
      <c r="C55" s="87" t="s">
        <v>397</v>
      </c>
      <c r="D55" s="87" t="s">
        <v>360</v>
      </c>
      <c r="E55" s="87" t="s">
        <v>357</v>
      </c>
      <c r="F55" s="87"/>
      <c r="G55" s="87" t="s">
        <v>398</v>
      </c>
      <c r="H55" s="87" t="s">
        <v>164</v>
      </c>
      <c r="I55" s="89">
        <v>22</v>
      </c>
      <c r="J55" s="89">
        <v>23835</v>
      </c>
      <c r="K55" s="89">
        <v>0</v>
      </c>
      <c r="L55" s="89">
        <v>18.04</v>
      </c>
      <c r="M55" s="111">
        <v>0</v>
      </c>
      <c r="N55" s="111">
        <v>6.1999999999999998E-3</v>
      </c>
      <c r="O55" s="111">
        <v>1.5E-3</v>
      </c>
    </row>
    <row r="56" spans="2:15">
      <c r="B56" s="59" t="s">
        <v>399</v>
      </c>
      <c r="C56" s="87" t="s">
        <v>400</v>
      </c>
      <c r="D56" s="87" t="s">
        <v>356</v>
      </c>
      <c r="E56" s="87" t="s">
        <v>357</v>
      </c>
      <c r="F56" s="87"/>
      <c r="G56" s="87" t="s">
        <v>398</v>
      </c>
      <c r="H56" s="87" t="s">
        <v>164</v>
      </c>
      <c r="I56" s="89">
        <v>271</v>
      </c>
      <c r="J56" s="89">
        <v>4332</v>
      </c>
      <c r="K56" s="89">
        <v>0</v>
      </c>
      <c r="L56" s="89">
        <v>40.4</v>
      </c>
      <c r="M56" s="111">
        <v>0</v>
      </c>
      <c r="N56" s="111">
        <v>1.3899999999999999E-2</v>
      </c>
      <c r="O56" s="111">
        <v>3.3E-3</v>
      </c>
    </row>
    <row r="57" spans="2:15">
      <c r="B57" s="59" t="s">
        <v>401</v>
      </c>
      <c r="C57" s="87" t="s">
        <v>402</v>
      </c>
      <c r="D57" s="87" t="s">
        <v>356</v>
      </c>
      <c r="E57" s="87" t="s">
        <v>357</v>
      </c>
      <c r="F57" s="87"/>
      <c r="G57" s="87" t="s">
        <v>403</v>
      </c>
      <c r="H57" s="87" t="s">
        <v>164</v>
      </c>
      <c r="I57" s="89">
        <v>34</v>
      </c>
      <c r="J57" s="89">
        <v>4937</v>
      </c>
      <c r="K57" s="89">
        <v>3.4000000000000002E-2</v>
      </c>
      <c r="L57" s="89">
        <v>5.81</v>
      </c>
      <c r="M57" s="111">
        <v>0</v>
      </c>
      <c r="N57" s="111">
        <v>2E-3</v>
      </c>
      <c r="O57" s="111">
        <v>5.0000000000000001E-4</v>
      </c>
    </row>
    <row r="58" spans="2:15">
      <c r="B58" s="59" t="s">
        <v>404</v>
      </c>
      <c r="C58" s="87" t="s">
        <v>405</v>
      </c>
      <c r="D58" s="87" t="s">
        <v>356</v>
      </c>
      <c r="E58" s="87" t="s">
        <v>357</v>
      </c>
      <c r="F58" s="87"/>
      <c r="G58" s="87" t="s">
        <v>406</v>
      </c>
      <c r="H58" s="87" t="s">
        <v>164</v>
      </c>
      <c r="I58" s="89">
        <v>1800</v>
      </c>
      <c r="J58" s="89">
        <v>1229</v>
      </c>
      <c r="K58" s="89">
        <v>0</v>
      </c>
      <c r="L58" s="89">
        <v>76.12</v>
      </c>
      <c r="M58" s="111">
        <v>0</v>
      </c>
      <c r="N58" s="111">
        <v>2.6200000000000001E-2</v>
      </c>
      <c r="O58" s="111">
        <v>6.0999999999999995E-3</v>
      </c>
    </row>
    <row r="59" spans="2:15">
      <c r="B59" s="59" t="s">
        <v>407</v>
      </c>
      <c r="C59" s="87" t="s">
        <v>408</v>
      </c>
      <c r="D59" s="87" t="s">
        <v>360</v>
      </c>
      <c r="E59" s="87" t="s">
        <v>357</v>
      </c>
      <c r="F59" s="87"/>
      <c r="G59" s="87" t="s">
        <v>406</v>
      </c>
      <c r="H59" s="87" t="s">
        <v>164</v>
      </c>
      <c r="I59" s="89">
        <v>61</v>
      </c>
      <c r="J59" s="89">
        <v>28368</v>
      </c>
      <c r="K59" s="89">
        <v>0</v>
      </c>
      <c r="L59" s="89">
        <v>59.55</v>
      </c>
      <c r="M59" s="111">
        <v>0</v>
      </c>
      <c r="N59" s="111">
        <v>2.0499999999999997E-2</v>
      </c>
      <c r="O59" s="111">
        <v>4.7999999999999996E-3</v>
      </c>
    </row>
    <row r="60" spans="2:15">
      <c r="B60" s="59" t="s">
        <v>409</v>
      </c>
      <c r="C60" s="87" t="s">
        <v>410</v>
      </c>
      <c r="D60" s="87" t="s">
        <v>356</v>
      </c>
      <c r="E60" s="87" t="s">
        <v>357</v>
      </c>
      <c r="F60" s="87"/>
      <c r="G60" s="87" t="s">
        <v>406</v>
      </c>
      <c r="H60" s="87" t="s">
        <v>164</v>
      </c>
      <c r="I60" s="89">
        <v>412</v>
      </c>
      <c r="J60" s="89">
        <v>3058</v>
      </c>
      <c r="K60" s="89">
        <v>0</v>
      </c>
      <c r="L60" s="89">
        <v>43.35</v>
      </c>
      <c r="M60" s="111">
        <v>0</v>
      </c>
      <c r="N60" s="111">
        <v>1.49E-2</v>
      </c>
      <c r="O60" s="111">
        <v>3.4999999999999996E-3</v>
      </c>
    </row>
    <row r="61" spans="2:15">
      <c r="B61" s="59" t="s">
        <v>411</v>
      </c>
      <c r="C61" s="87" t="s">
        <v>412</v>
      </c>
      <c r="D61" s="87" t="s">
        <v>356</v>
      </c>
      <c r="E61" s="87" t="s">
        <v>357</v>
      </c>
      <c r="F61" s="87"/>
      <c r="G61" s="87" t="s">
        <v>406</v>
      </c>
      <c r="H61" s="87" t="s">
        <v>164</v>
      </c>
      <c r="I61" s="89">
        <v>31</v>
      </c>
      <c r="J61" s="89">
        <v>16255</v>
      </c>
      <c r="K61" s="89">
        <v>0</v>
      </c>
      <c r="L61" s="89">
        <v>17.34</v>
      </c>
      <c r="M61" s="111">
        <v>0</v>
      </c>
      <c r="N61" s="111">
        <v>6.0000000000000001E-3</v>
      </c>
      <c r="O61" s="111">
        <v>1.4000000000000002E-3</v>
      </c>
    </row>
    <row r="62" spans="2:15">
      <c r="B62" s="59" t="s">
        <v>413</v>
      </c>
      <c r="C62" s="87" t="s">
        <v>414</v>
      </c>
      <c r="D62" s="87" t="s">
        <v>356</v>
      </c>
      <c r="E62" s="87" t="s">
        <v>357</v>
      </c>
      <c r="F62" s="87"/>
      <c r="G62" s="87" t="s">
        <v>406</v>
      </c>
      <c r="H62" s="87" t="s">
        <v>164</v>
      </c>
      <c r="I62" s="89">
        <v>365</v>
      </c>
      <c r="J62" s="89">
        <v>3475</v>
      </c>
      <c r="K62" s="89">
        <v>0</v>
      </c>
      <c r="L62" s="89">
        <v>43.65</v>
      </c>
      <c r="M62" s="111">
        <v>0</v>
      </c>
      <c r="N62" s="111">
        <v>1.4999999999999999E-2</v>
      </c>
      <c r="O62" s="111">
        <v>3.4999999999999996E-3</v>
      </c>
    </row>
    <row r="63" spans="2:15">
      <c r="B63" s="59" t="s">
        <v>415</v>
      </c>
      <c r="C63" s="87" t="s">
        <v>416</v>
      </c>
      <c r="D63" s="87" t="s">
        <v>360</v>
      </c>
      <c r="E63" s="87" t="s">
        <v>357</v>
      </c>
      <c r="F63" s="87"/>
      <c r="G63" s="87" t="s">
        <v>540</v>
      </c>
      <c r="H63" s="87" t="s">
        <v>164</v>
      </c>
      <c r="I63" s="89">
        <v>91</v>
      </c>
      <c r="J63" s="89">
        <v>6319</v>
      </c>
      <c r="K63" s="89">
        <v>0</v>
      </c>
      <c r="L63" s="89">
        <v>19.79</v>
      </c>
      <c r="M63" s="111">
        <v>0</v>
      </c>
      <c r="N63" s="111">
        <v>6.8000000000000005E-3</v>
      </c>
      <c r="O63" s="111">
        <v>1.6000000000000001E-3</v>
      </c>
    </row>
    <row r="64" spans="2:15">
      <c r="B64" s="59" t="s">
        <v>417</v>
      </c>
      <c r="C64" s="87" t="s">
        <v>418</v>
      </c>
      <c r="D64" s="87" t="s">
        <v>356</v>
      </c>
      <c r="E64" s="87" t="s">
        <v>357</v>
      </c>
      <c r="F64" s="87"/>
      <c r="G64" s="87" t="s">
        <v>540</v>
      </c>
      <c r="H64" s="87" t="s">
        <v>164</v>
      </c>
      <c r="I64" s="89">
        <v>52</v>
      </c>
      <c r="J64" s="89">
        <v>14888</v>
      </c>
      <c r="K64" s="89">
        <v>0</v>
      </c>
      <c r="L64" s="89">
        <v>26.64</v>
      </c>
      <c r="M64" s="111">
        <v>0</v>
      </c>
      <c r="N64" s="111">
        <v>9.1999999999999998E-3</v>
      </c>
      <c r="O64" s="111">
        <v>2.2000000000000001E-3</v>
      </c>
    </row>
    <row r="65" spans="2:15">
      <c r="B65" s="59" t="s">
        <v>419</v>
      </c>
      <c r="C65" s="87" t="s">
        <v>420</v>
      </c>
      <c r="D65" s="87" t="s">
        <v>356</v>
      </c>
      <c r="E65" s="87" t="s">
        <v>357</v>
      </c>
      <c r="F65" s="87"/>
      <c r="G65" s="87" t="s">
        <v>540</v>
      </c>
      <c r="H65" s="87" t="s">
        <v>164</v>
      </c>
      <c r="I65" s="89">
        <v>166</v>
      </c>
      <c r="J65" s="89">
        <v>3670</v>
      </c>
      <c r="K65" s="89">
        <v>0</v>
      </c>
      <c r="L65" s="89">
        <v>20.96</v>
      </c>
      <c r="M65" s="111">
        <v>0</v>
      </c>
      <c r="N65" s="111">
        <v>7.1999999999999998E-3</v>
      </c>
      <c r="O65" s="111">
        <v>1.7000000000000001E-3</v>
      </c>
    </row>
    <row r="66" spans="2:15">
      <c r="B66" s="59" t="s">
        <v>421</v>
      </c>
      <c r="C66" s="87" t="s">
        <v>422</v>
      </c>
      <c r="D66" s="87" t="s">
        <v>356</v>
      </c>
      <c r="E66" s="87" t="s">
        <v>357</v>
      </c>
      <c r="F66" s="87"/>
      <c r="G66" s="87" t="s">
        <v>342</v>
      </c>
      <c r="H66" s="87" t="s">
        <v>164</v>
      </c>
      <c r="I66" s="89">
        <v>76</v>
      </c>
      <c r="J66" s="89">
        <v>4591</v>
      </c>
      <c r="K66" s="89">
        <v>0</v>
      </c>
      <c r="L66" s="89">
        <v>12.01</v>
      </c>
      <c r="M66" s="111">
        <v>0</v>
      </c>
      <c r="N66" s="111">
        <v>4.0999999999999995E-3</v>
      </c>
      <c r="O66" s="111">
        <v>1E-3</v>
      </c>
    </row>
    <row r="67" spans="2:15">
      <c r="B67" s="59" t="s">
        <v>423</v>
      </c>
      <c r="C67" s="87" t="s">
        <v>424</v>
      </c>
      <c r="D67" s="87" t="s">
        <v>360</v>
      </c>
      <c r="E67" s="87" t="s">
        <v>357</v>
      </c>
      <c r="F67" s="87"/>
      <c r="G67" s="87" t="s">
        <v>540</v>
      </c>
      <c r="H67" s="87" t="s">
        <v>164</v>
      </c>
      <c r="I67" s="89">
        <v>75</v>
      </c>
      <c r="J67" s="89">
        <v>1115</v>
      </c>
      <c r="K67" s="89">
        <v>0</v>
      </c>
      <c r="L67" s="89">
        <v>2.88</v>
      </c>
      <c r="M67" s="111">
        <v>0</v>
      </c>
      <c r="N67" s="111">
        <v>1E-3</v>
      </c>
      <c r="O67" s="111">
        <v>2.0000000000000001E-4</v>
      </c>
    </row>
    <row r="68" spans="2:15">
      <c r="B68" s="59" t="s">
        <v>425</v>
      </c>
      <c r="C68" s="87" t="s">
        <v>426</v>
      </c>
      <c r="D68" s="87" t="s">
        <v>360</v>
      </c>
      <c r="E68" s="87" t="s">
        <v>357</v>
      </c>
      <c r="F68" s="87"/>
      <c r="G68" s="87" t="s">
        <v>427</v>
      </c>
      <c r="H68" s="87" t="s">
        <v>164</v>
      </c>
      <c r="I68" s="89">
        <v>12</v>
      </c>
      <c r="J68" s="89">
        <v>314873</v>
      </c>
      <c r="K68" s="89">
        <v>0</v>
      </c>
      <c r="L68" s="89">
        <v>130.02000000000001</v>
      </c>
      <c r="M68" s="111">
        <v>0</v>
      </c>
      <c r="N68" s="111">
        <v>4.4699999999999997E-2</v>
      </c>
      <c r="O68" s="111">
        <v>1.0500000000000001E-2</v>
      </c>
    </row>
    <row r="69" spans="2:15">
      <c r="B69" s="59" t="s">
        <v>428</v>
      </c>
      <c r="C69" s="87" t="s">
        <v>429</v>
      </c>
      <c r="D69" s="87" t="s">
        <v>360</v>
      </c>
      <c r="E69" s="87" t="s">
        <v>357</v>
      </c>
      <c r="F69" s="87"/>
      <c r="G69" s="87" t="s">
        <v>427</v>
      </c>
      <c r="H69" s="87" t="s">
        <v>164</v>
      </c>
      <c r="I69" s="89">
        <v>8</v>
      </c>
      <c r="J69" s="89">
        <v>171068</v>
      </c>
      <c r="K69" s="89">
        <v>0</v>
      </c>
      <c r="L69" s="89">
        <v>47.09</v>
      </c>
      <c r="M69" s="111">
        <v>0</v>
      </c>
      <c r="N69" s="111">
        <v>1.6200000000000003E-2</v>
      </c>
      <c r="O69" s="111">
        <v>3.8E-3</v>
      </c>
    </row>
    <row r="70" spans="2:15">
      <c r="B70" s="59" t="s">
        <v>430</v>
      </c>
      <c r="C70" s="87" t="s">
        <v>431</v>
      </c>
      <c r="D70" s="87" t="s">
        <v>360</v>
      </c>
      <c r="E70" s="87" t="s">
        <v>357</v>
      </c>
      <c r="F70" s="87"/>
      <c r="G70" s="87" t="s">
        <v>427</v>
      </c>
      <c r="H70" s="87" t="s">
        <v>164</v>
      </c>
      <c r="I70" s="89">
        <v>75</v>
      </c>
      <c r="J70" s="89">
        <v>9169</v>
      </c>
      <c r="K70" s="89">
        <v>0</v>
      </c>
      <c r="L70" s="89">
        <v>23.66</v>
      </c>
      <c r="M70" s="111">
        <v>0</v>
      </c>
      <c r="N70" s="111">
        <v>8.1000000000000013E-3</v>
      </c>
      <c r="O70" s="111">
        <v>1.9E-3</v>
      </c>
    </row>
    <row r="71" spans="2:15">
      <c r="B71" s="59" t="s">
        <v>432</v>
      </c>
      <c r="C71" s="87" t="s">
        <v>433</v>
      </c>
      <c r="D71" s="87" t="s">
        <v>356</v>
      </c>
      <c r="E71" s="87" t="s">
        <v>357</v>
      </c>
      <c r="F71" s="87"/>
      <c r="G71" s="87" t="s">
        <v>427</v>
      </c>
      <c r="H71" s="87" t="s">
        <v>164</v>
      </c>
      <c r="I71" s="89">
        <v>757</v>
      </c>
      <c r="J71" s="89">
        <v>570</v>
      </c>
      <c r="K71" s="89">
        <v>0</v>
      </c>
      <c r="L71" s="89">
        <v>14.85</v>
      </c>
      <c r="M71" s="111">
        <v>0</v>
      </c>
      <c r="N71" s="111">
        <v>5.1000000000000004E-3</v>
      </c>
      <c r="O71" s="111">
        <v>1.1999999999999999E-3</v>
      </c>
    </row>
    <row r="72" spans="2:15">
      <c r="B72" s="59" t="s">
        <v>434</v>
      </c>
      <c r="C72" s="87" t="s">
        <v>435</v>
      </c>
      <c r="D72" s="87" t="s">
        <v>356</v>
      </c>
      <c r="E72" s="87" t="s">
        <v>357</v>
      </c>
      <c r="F72" s="87"/>
      <c r="G72" s="87" t="s">
        <v>427</v>
      </c>
      <c r="H72" s="87" t="s">
        <v>164</v>
      </c>
      <c r="I72" s="89">
        <v>8</v>
      </c>
      <c r="J72" s="89">
        <v>13991</v>
      </c>
      <c r="K72" s="89">
        <v>0</v>
      </c>
      <c r="L72" s="89">
        <v>3.85</v>
      </c>
      <c r="M72" s="111">
        <v>0</v>
      </c>
      <c r="N72" s="111">
        <v>1.2999999999999999E-3</v>
      </c>
      <c r="O72" s="111">
        <v>2.9999999999999997E-4</v>
      </c>
    </row>
    <row r="73" spans="2:15">
      <c r="B73" s="59" t="s">
        <v>436</v>
      </c>
      <c r="C73" s="87" t="s">
        <v>437</v>
      </c>
      <c r="D73" s="87" t="s">
        <v>360</v>
      </c>
      <c r="E73" s="87" t="s">
        <v>357</v>
      </c>
      <c r="F73" s="87"/>
      <c r="G73" s="87" t="s">
        <v>541</v>
      </c>
      <c r="H73" s="87" t="s">
        <v>164</v>
      </c>
      <c r="I73" s="89">
        <v>135</v>
      </c>
      <c r="J73" s="89">
        <v>5945</v>
      </c>
      <c r="K73" s="89">
        <v>0</v>
      </c>
      <c r="L73" s="89">
        <v>27.62</v>
      </c>
      <c r="M73" s="111">
        <v>0</v>
      </c>
      <c r="N73" s="111">
        <v>9.4999999999999998E-3</v>
      </c>
      <c r="O73" s="111">
        <v>2.2000000000000001E-3</v>
      </c>
    </row>
    <row r="74" spans="2:15">
      <c r="B74" s="59" t="s">
        <v>438</v>
      </c>
      <c r="C74" s="87" t="s">
        <v>439</v>
      </c>
      <c r="D74" s="87" t="s">
        <v>356</v>
      </c>
      <c r="E74" s="87" t="s">
        <v>357</v>
      </c>
      <c r="F74" s="87"/>
      <c r="G74" s="87" t="s">
        <v>541</v>
      </c>
      <c r="H74" s="87" t="s">
        <v>164</v>
      </c>
      <c r="I74" s="89">
        <v>37</v>
      </c>
      <c r="J74" s="89">
        <v>36432</v>
      </c>
      <c r="K74" s="89">
        <v>0</v>
      </c>
      <c r="L74" s="89">
        <v>46.38</v>
      </c>
      <c r="M74" s="111">
        <v>0</v>
      </c>
      <c r="N74" s="111">
        <v>1.5900000000000001E-2</v>
      </c>
      <c r="O74" s="111">
        <v>3.7000000000000002E-3</v>
      </c>
    </row>
    <row r="75" spans="2:15">
      <c r="B75" s="59" t="s">
        <v>440</v>
      </c>
      <c r="C75" s="87" t="s">
        <v>441</v>
      </c>
      <c r="D75" s="87" t="s">
        <v>360</v>
      </c>
      <c r="E75" s="87" t="s">
        <v>357</v>
      </c>
      <c r="F75" s="87"/>
      <c r="G75" s="87" t="s">
        <v>541</v>
      </c>
      <c r="H75" s="87" t="s">
        <v>164</v>
      </c>
      <c r="I75" s="89">
        <v>15</v>
      </c>
      <c r="J75" s="89">
        <v>6761</v>
      </c>
      <c r="K75" s="89">
        <v>0</v>
      </c>
      <c r="L75" s="89">
        <v>3.49</v>
      </c>
      <c r="M75" s="111">
        <v>0</v>
      </c>
      <c r="N75" s="111">
        <v>1.1999999999999999E-3</v>
      </c>
      <c r="O75" s="111">
        <v>2.9999999999999997E-4</v>
      </c>
    </row>
    <row r="76" spans="2:15">
      <c r="B76" s="59" t="s">
        <v>442</v>
      </c>
      <c r="C76" s="87" t="s">
        <v>443</v>
      </c>
      <c r="D76" s="87" t="s">
        <v>356</v>
      </c>
      <c r="E76" s="87" t="s">
        <v>357</v>
      </c>
      <c r="F76" s="87"/>
      <c r="G76" s="87" t="s">
        <v>541</v>
      </c>
      <c r="H76" s="87" t="s">
        <v>164</v>
      </c>
      <c r="I76" s="89">
        <v>15</v>
      </c>
      <c r="J76" s="89">
        <v>14550</v>
      </c>
      <c r="K76" s="89">
        <v>0</v>
      </c>
      <c r="L76" s="89">
        <v>7.51</v>
      </c>
      <c r="M76" s="111">
        <v>0</v>
      </c>
      <c r="N76" s="111">
        <v>2.5999999999999999E-3</v>
      </c>
      <c r="O76" s="111">
        <v>5.9999999999999995E-4</v>
      </c>
    </row>
    <row r="77" spans="2:15">
      <c r="B77" s="59" t="s">
        <v>444</v>
      </c>
      <c r="C77" s="87" t="s">
        <v>445</v>
      </c>
      <c r="D77" s="87" t="s">
        <v>360</v>
      </c>
      <c r="E77" s="87" t="s">
        <v>357</v>
      </c>
      <c r="F77" s="87"/>
      <c r="G77" s="87" t="s">
        <v>361</v>
      </c>
      <c r="H77" s="87" t="s">
        <v>164</v>
      </c>
      <c r="I77" s="89">
        <v>14</v>
      </c>
      <c r="J77" s="89">
        <v>146560</v>
      </c>
      <c r="K77" s="89">
        <v>0</v>
      </c>
      <c r="L77" s="89">
        <v>70.599999999999994</v>
      </c>
      <c r="M77" s="111">
        <v>0</v>
      </c>
      <c r="N77" s="111">
        <v>2.4300000000000002E-2</v>
      </c>
      <c r="O77" s="111">
        <v>5.6999999999999993E-3</v>
      </c>
    </row>
    <row r="78" spans="2:15">
      <c r="B78" s="59" t="s">
        <v>446</v>
      </c>
      <c r="C78" s="87" t="s">
        <v>447</v>
      </c>
      <c r="D78" s="87" t="s">
        <v>360</v>
      </c>
      <c r="E78" s="87" t="s">
        <v>357</v>
      </c>
      <c r="F78" s="87"/>
      <c r="G78" s="87" t="s">
        <v>361</v>
      </c>
      <c r="H78" s="87" t="s">
        <v>164</v>
      </c>
      <c r="I78" s="89">
        <v>14</v>
      </c>
      <c r="J78" s="89">
        <v>26190</v>
      </c>
      <c r="K78" s="89">
        <v>0</v>
      </c>
      <c r="L78" s="89">
        <v>12.62</v>
      </c>
      <c r="M78" s="111">
        <v>0</v>
      </c>
      <c r="N78" s="111">
        <v>4.3E-3</v>
      </c>
      <c r="O78" s="111">
        <v>1E-3</v>
      </c>
    </row>
    <row r="79" spans="2:15">
      <c r="B79" s="59" t="s">
        <v>448</v>
      </c>
      <c r="C79" s="87" t="s">
        <v>449</v>
      </c>
      <c r="D79" s="87" t="s">
        <v>360</v>
      </c>
      <c r="E79" s="87" t="s">
        <v>357</v>
      </c>
      <c r="F79" s="87"/>
      <c r="G79" s="87" t="s">
        <v>361</v>
      </c>
      <c r="H79" s="87" t="s">
        <v>164</v>
      </c>
      <c r="I79" s="89">
        <v>170</v>
      </c>
      <c r="J79" s="89">
        <v>21033</v>
      </c>
      <c r="K79" s="89">
        <v>0</v>
      </c>
      <c r="L79" s="89">
        <v>123.04</v>
      </c>
      <c r="M79" s="111">
        <v>0</v>
      </c>
      <c r="N79" s="111">
        <v>4.2300000000000004E-2</v>
      </c>
      <c r="O79" s="111">
        <v>9.8999999999999991E-3</v>
      </c>
    </row>
    <row r="80" spans="2:15">
      <c r="B80" s="59" t="s">
        <v>450</v>
      </c>
      <c r="C80" s="87" t="s">
        <v>451</v>
      </c>
      <c r="D80" s="87" t="s">
        <v>360</v>
      </c>
      <c r="E80" s="87" t="s">
        <v>357</v>
      </c>
      <c r="F80" s="87"/>
      <c r="G80" s="87" t="s">
        <v>361</v>
      </c>
      <c r="H80" s="87" t="s">
        <v>164</v>
      </c>
      <c r="I80" s="89">
        <v>16</v>
      </c>
      <c r="J80" s="89">
        <v>50003</v>
      </c>
      <c r="K80" s="89">
        <v>0</v>
      </c>
      <c r="L80" s="89">
        <v>27.53</v>
      </c>
      <c r="M80" s="111">
        <v>0</v>
      </c>
      <c r="N80" s="111">
        <v>9.4999999999999998E-3</v>
      </c>
      <c r="O80" s="111">
        <v>2.2000000000000001E-3</v>
      </c>
    </row>
    <row r="81" spans="2:15">
      <c r="B81" s="59" t="s">
        <v>452</v>
      </c>
      <c r="C81" s="87" t="s">
        <v>453</v>
      </c>
      <c r="D81" s="87" t="s">
        <v>360</v>
      </c>
      <c r="E81" s="87" t="s">
        <v>357</v>
      </c>
      <c r="F81" s="87"/>
      <c r="G81" s="87" t="s">
        <v>361</v>
      </c>
      <c r="H81" s="87" t="s">
        <v>164</v>
      </c>
      <c r="I81" s="89">
        <v>74</v>
      </c>
      <c r="J81" s="89">
        <v>19703</v>
      </c>
      <c r="K81" s="89">
        <v>0</v>
      </c>
      <c r="L81" s="89">
        <v>50.17</v>
      </c>
      <c r="M81" s="111">
        <v>0</v>
      </c>
      <c r="N81" s="111">
        <v>1.72E-2</v>
      </c>
      <c r="O81" s="111">
        <v>4.0999999999999995E-3</v>
      </c>
    </row>
    <row r="82" spans="2:15">
      <c r="B82" s="59" t="s">
        <v>454</v>
      </c>
      <c r="C82" s="87" t="s">
        <v>455</v>
      </c>
      <c r="D82" s="87" t="s">
        <v>360</v>
      </c>
      <c r="E82" s="87" t="s">
        <v>357</v>
      </c>
      <c r="F82" s="87"/>
      <c r="G82" s="87" t="s">
        <v>361</v>
      </c>
      <c r="H82" s="87" t="s">
        <v>164</v>
      </c>
      <c r="I82" s="89">
        <v>15</v>
      </c>
      <c r="J82" s="89">
        <v>25132</v>
      </c>
      <c r="K82" s="89">
        <v>0</v>
      </c>
      <c r="L82" s="89">
        <v>12.97</v>
      </c>
      <c r="M82" s="111">
        <v>0</v>
      </c>
      <c r="N82" s="111">
        <v>4.5000000000000005E-3</v>
      </c>
      <c r="O82" s="111">
        <v>1E-3</v>
      </c>
    </row>
    <row r="83" spans="2:15">
      <c r="B83" s="59" t="s">
        <v>456</v>
      </c>
      <c r="C83" s="87" t="s">
        <v>457</v>
      </c>
      <c r="D83" s="87" t="s">
        <v>360</v>
      </c>
      <c r="E83" s="87" t="s">
        <v>357</v>
      </c>
      <c r="F83" s="87"/>
      <c r="G83" s="87" t="s">
        <v>364</v>
      </c>
      <c r="H83" s="87" t="s">
        <v>164</v>
      </c>
      <c r="I83" s="89">
        <v>371</v>
      </c>
      <c r="J83" s="89">
        <v>11581</v>
      </c>
      <c r="K83" s="89">
        <v>0</v>
      </c>
      <c r="L83" s="89">
        <v>147.84</v>
      </c>
      <c r="M83" s="111">
        <v>0</v>
      </c>
      <c r="N83" s="111">
        <v>5.0799999999999998E-2</v>
      </c>
      <c r="O83" s="111">
        <v>1.1899999999999999E-2</v>
      </c>
    </row>
    <row r="84" spans="2:15">
      <c r="B84" s="59" t="s">
        <v>458</v>
      </c>
      <c r="C84" s="87" t="s">
        <v>459</v>
      </c>
      <c r="D84" s="87" t="s">
        <v>356</v>
      </c>
      <c r="E84" s="87" t="s">
        <v>357</v>
      </c>
      <c r="F84" s="87"/>
      <c r="G84" s="87" t="s">
        <v>364</v>
      </c>
      <c r="H84" s="87" t="s">
        <v>164</v>
      </c>
      <c r="I84" s="89">
        <v>120</v>
      </c>
      <c r="J84" s="89">
        <v>6769</v>
      </c>
      <c r="K84" s="89">
        <v>0</v>
      </c>
      <c r="L84" s="89">
        <v>27.95</v>
      </c>
      <c r="M84" s="111">
        <v>0</v>
      </c>
      <c r="N84" s="111">
        <v>9.5999999999999992E-3</v>
      </c>
      <c r="O84" s="111">
        <v>2.3E-3</v>
      </c>
    </row>
    <row r="85" spans="2:15">
      <c r="B85" s="59" t="s">
        <v>460</v>
      </c>
      <c r="C85" s="87" t="s">
        <v>461</v>
      </c>
      <c r="D85" s="87" t="s">
        <v>360</v>
      </c>
      <c r="E85" s="87" t="s">
        <v>357</v>
      </c>
      <c r="F85" s="87"/>
      <c r="G85" s="87" t="s">
        <v>364</v>
      </c>
      <c r="H85" s="87" t="s">
        <v>164</v>
      </c>
      <c r="I85" s="89">
        <v>795</v>
      </c>
      <c r="J85" s="89">
        <v>5178</v>
      </c>
      <c r="K85" s="89">
        <v>0</v>
      </c>
      <c r="L85" s="89">
        <v>141.65</v>
      </c>
      <c r="M85" s="111">
        <v>0</v>
      </c>
      <c r="N85" s="111">
        <v>4.87E-2</v>
      </c>
      <c r="O85" s="111">
        <v>1.1399999999999999E-2</v>
      </c>
    </row>
    <row r="86" spans="2:15">
      <c r="B86" s="59" t="s">
        <v>462</v>
      </c>
      <c r="C86" s="87" t="s">
        <v>463</v>
      </c>
      <c r="D86" s="87" t="s">
        <v>356</v>
      </c>
      <c r="E86" s="87" t="s">
        <v>357</v>
      </c>
      <c r="F86" s="87"/>
      <c r="G86" s="87" t="s">
        <v>364</v>
      </c>
      <c r="H86" s="87" t="s">
        <v>164</v>
      </c>
      <c r="I86" s="89">
        <v>738</v>
      </c>
      <c r="J86" s="89">
        <v>4696</v>
      </c>
      <c r="K86" s="89">
        <v>0</v>
      </c>
      <c r="L86" s="89">
        <v>119.25</v>
      </c>
      <c r="M86" s="111">
        <v>0</v>
      </c>
      <c r="N86" s="111">
        <v>4.0999999999999995E-2</v>
      </c>
      <c r="O86" s="111">
        <v>9.5999999999999992E-3</v>
      </c>
    </row>
    <row r="87" spans="2:15">
      <c r="B87" s="59" t="s">
        <v>464</v>
      </c>
      <c r="C87" s="87" t="s">
        <v>465</v>
      </c>
      <c r="D87" s="87" t="s">
        <v>360</v>
      </c>
      <c r="E87" s="87" t="s">
        <v>357</v>
      </c>
      <c r="F87" s="87"/>
      <c r="G87" s="87" t="s">
        <v>364</v>
      </c>
      <c r="H87" s="87" t="s">
        <v>164</v>
      </c>
      <c r="I87" s="89">
        <v>45</v>
      </c>
      <c r="J87" s="89">
        <v>54122</v>
      </c>
      <c r="K87" s="89">
        <v>0</v>
      </c>
      <c r="L87" s="89">
        <v>83.81</v>
      </c>
      <c r="M87" s="111">
        <v>0</v>
      </c>
      <c r="N87" s="111">
        <v>2.8799999999999999E-2</v>
      </c>
      <c r="O87" s="111">
        <v>6.8000000000000005E-3</v>
      </c>
    </row>
    <row r="88" spans="2:15">
      <c r="B88" s="59" t="s">
        <v>466</v>
      </c>
      <c r="C88" s="87" t="s">
        <v>467</v>
      </c>
      <c r="D88" s="87" t="s">
        <v>360</v>
      </c>
      <c r="E88" s="87" t="s">
        <v>357</v>
      </c>
      <c r="F88" s="87"/>
      <c r="G88" s="87" t="s">
        <v>364</v>
      </c>
      <c r="H88" s="87" t="s">
        <v>164</v>
      </c>
      <c r="I88" s="89">
        <v>9</v>
      </c>
      <c r="J88" s="89">
        <v>11768</v>
      </c>
      <c r="K88" s="89">
        <v>0</v>
      </c>
      <c r="L88" s="89">
        <v>3.64</v>
      </c>
      <c r="M88" s="111">
        <v>0</v>
      </c>
      <c r="N88" s="111">
        <v>1.2999999999999999E-3</v>
      </c>
      <c r="O88" s="111">
        <v>2.9999999999999997E-4</v>
      </c>
    </row>
    <row r="89" spans="2:15">
      <c r="B89" s="117" t="s">
        <v>468</v>
      </c>
      <c r="C89" s="87" t="s">
        <v>469</v>
      </c>
      <c r="D89" s="87" t="s">
        <v>360</v>
      </c>
      <c r="E89" s="87" t="s">
        <v>357</v>
      </c>
      <c r="F89" s="87"/>
      <c r="G89" s="87" t="s">
        <v>364</v>
      </c>
      <c r="H89" s="87" t="s">
        <v>164</v>
      </c>
      <c r="I89" s="89">
        <v>405</v>
      </c>
      <c r="J89" s="89">
        <v>3939</v>
      </c>
      <c r="K89" s="89">
        <v>0</v>
      </c>
      <c r="L89" s="89">
        <v>54.89</v>
      </c>
      <c r="M89" s="111">
        <v>0</v>
      </c>
      <c r="N89" s="111">
        <v>1.89E-2</v>
      </c>
      <c r="O89" s="111">
        <v>4.4000000000000003E-3</v>
      </c>
    </row>
    <row r="90" spans="2:15">
      <c r="B90" s="114" t="s">
        <v>249</v>
      </c>
      <c r="E90" s="1"/>
      <c r="F90" s="1"/>
      <c r="G90" s="1"/>
    </row>
    <row r="91" spans="2:15">
      <c r="B91" s="114" t="s">
        <v>133</v>
      </c>
      <c r="E91" s="1"/>
      <c r="F91" s="1"/>
      <c r="G91" s="1"/>
    </row>
    <row r="92" spans="2:15">
      <c r="B92" s="114" t="s">
        <v>245</v>
      </c>
      <c r="E92" s="1"/>
      <c r="F92" s="1"/>
      <c r="G92" s="1"/>
    </row>
    <row r="93" spans="2:15">
      <c r="B93" s="114" t="s">
        <v>246</v>
      </c>
      <c r="E93" s="1"/>
      <c r="F93" s="1"/>
      <c r="G93" s="1"/>
    </row>
    <row r="94" spans="2:15">
      <c r="B94" s="135" t="s">
        <v>256</v>
      </c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4:O94"/>
  </mergeCells>
  <phoneticPr fontId="4" type="noConversion"/>
  <dataValidations count="4">
    <dataValidation type="list" allowBlank="1" showInputMessage="1" showErrorMessage="1" sqref="E37:E93 E95:E357" xr:uid="{00000000-0002-0000-0500-000000000000}">
      <formula1>$BF$6:$BF$23</formula1>
    </dataValidation>
    <dataValidation type="list" allowBlank="1" showInputMessage="1" showErrorMessage="1" sqref="H37:H93 H95:H357" xr:uid="{00000000-0002-0000-0500-000001000000}">
      <formula1>$BJ$6:$BJ$19</formula1>
    </dataValidation>
    <dataValidation type="list" allowBlank="1" showInputMessage="1" showErrorMessage="1" sqref="G95:G363 G37:G40 G42:G65 G67:G93" xr:uid="{00000000-0002-0000-0500-000002000000}">
      <formula1>$BH$6:$BH$29</formula1>
    </dataValidation>
    <dataValidation allowBlank="1" showInputMessage="1" showErrorMessage="1" sqref="B92" xr:uid="{4AC606AC-A263-47F7-B4DB-E8590B5E4B69}"/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18" workbookViewId="0">
      <selection activeCell="B19" sqref="B19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44140625" style="2" bestFit="1" customWidth="1"/>
    <col min="4" max="4" width="10.33203125" style="2" customWidth="1"/>
    <col min="5" max="5" width="8.5546875" style="2" customWidth="1"/>
    <col min="6" max="6" width="9.109375" style="2" bestFit="1" customWidth="1"/>
    <col min="7" max="7" width="12.44140625" style="2" bestFit="1" customWidth="1"/>
    <col min="8" max="8" width="16.6640625" style="1" customWidth="1"/>
    <col min="9" max="9" width="13.109375" style="1" customWidth="1"/>
    <col min="10" max="10" width="10.88671875" style="1" customWidth="1"/>
    <col min="11" max="11" width="13.6640625" style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433286</v>
      </c>
      <c r="I11" s="82"/>
      <c r="J11" s="82">
        <v>9.2999999999999999E-2</v>
      </c>
      <c r="K11" s="82">
        <v>2545.88</v>
      </c>
      <c r="L11" s="109"/>
      <c r="M11" s="109"/>
      <c r="N11" s="109">
        <v>0.20559999999999998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428068</v>
      </c>
      <c r="I12" s="88"/>
      <c r="J12" s="88"/>
      <c r="K12" s="88">
        <v>1949.19</v>
      </c>
      <c r="L12" s="110"/>
      <c r="M12" s="110"/>
      <c r="N12" s="110">
        <v>0.15740000000000001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8808</v>
      </c>
      <c r="I13" s="88"/>
      <c r="J13" s="88"/>
      <c r="K13" s="88">
        <v>125.48</v>
      </c>
      <c r="L13" s="110"/>
      <c r="M13" s="110"/>
      <c r="N13" s="110">
        <v>1.01E-2</v>
      </c>
    </row>
    <row r="14" spans="2:63" customFormat="1" ht="15.6">
      <c r="B14" s="59" t="s">
        <v>470</v>
      </c>
      <c r="C14" s="87">
        <v>1148642</v>
      </c>
      <c r="D14" s="87" t="s">
        <v>142</v>
      </c>
      <c r="E14" s="87">
        <v>1750</v>
      </c>
      <c r="F14" s="87" t="s">
        <v>471</v>
      </c>
      <c r="G14" s="87" t="s">
        <v>165</v>
      </c>
      <c r="H14" s="89">
        <v>1179</v>
      </c>
      <c r="I14" s="89">
        <v>1286</v>
      </c>
      <c r="J14" s="89">
        <v>0</v>
      </c>
      <c r="K14" s="89">
        <v>15.16</v>
      </c>
      <c r="L14" s="111">
        <v>0</v>
      </c>
      <c r="M14" s="111">
        <v>6.0000000000000001E-3</v>
      </c>
      <c r="N14" s="111">
        <v>1.1999999999999999E-3</v>
      </c>
    </row>
    <row r="15" spans="2:63" customFormat="1" ht="15.6">
      <c r="B15" s="59" t="s">
        <v>472</v>
      </c>
      <c r="C15" s="87">
        <v>1148832</v>
      </c>
      <c r="D15" s="87" t="s">
        <v>142</v>
      </c>
      <c r="E15" s="87">
        <v>1750</v>
      </c>
      <c r="F15" s="87" t="s">
        <v>471</v>
      </c>
      <c r="G15" s="87" t="s">
        <v>165</v>
      </c>
      <c r="H15" s="89">
        <v>2064</v>
      </c>
      <c r="I15" s="89">
        <v>395.4</v>
      </c>
      <c r="J15" s="89">
        <v>0</v>
      </c>
      <c r="K15" s="89">
        <v>8.16</v>
      </c>
      <c r="L15" s="111">
        <v>0</v>
      </c>
      <c r="M15" s="111">
        <v>3.2000000000000002E-3</v>
      </c>
      <c r="N15" s="111">
        <v>7.000000000000001E-4</v>
      </c>
    </row>
    <row r="16" spans="2:63" customFormat="1" ht="15.6">
      <c r="B16" s="59" t="s">
        <v>473</v>
      </c>
      <c r="C16" s="87">
        <v>1150184</v>
      </c>
      <c r="D16" s="87" t="s">
        <v>142</v>
      </c>
      <c r="E16" s="87">
        <v>1735</v>
      </c>
      <c r="F16" s="87" t="s">
        <v>471</v>
      </c>
      <c r="G16" s="87" t="s">
        <v>165</v>
      </c>
      <c r="H16" s="89">
        <v>3907</v>
      </c>
      <c r="I16" s="89">
        <v>1769</v>
      </c>
      <c r="J16" s="89">
        <v>0</v>
      </c>
      <c r="K16" s="89">
        <v>69.12</v>
      </c>
      <c r="L16" s="111">
        <v>0</v>
      </c>
      <c r="M16" s="111">
        <v>2.7099999999999999E-2</v>
      </c>
      <c r="N16" s="111">
        <v>5.6000000000000008E-3</v>
      </c>
    </row>
    <row r="17" spans="2:14" customFormat="1" ht="15.6">
      <c r="B17" s="59" t="s">
        <v>474</v>
      </c>
      <c r="C17" s="87">
        <v>1150259</v>
      </c>
      <c r="D17" s="87" t="s">
        <v>142</v>
      </c>
      <c r="E17" s="87">
        <v>1735</v>
      </c>
      <c r="F17" s="87" t="s">
        <v>471</v>
      </c>
      <c r="G17" s="87" t="s">
        <v>165</v>
      </c>
      <c r="H17" s="89">
        <v>1658</v>
      </c>
      <c r="I17" s="89">
        <v>1993</v>
      </c>
      <c r="J17" s="89">
        <v>0</v>
      </c>
      <c r="K17" s="89">
        <v>33.04</v>
      </c>
      <c r="L17" s="111">
        <v>0</v>
      </c>
      <c r="M17" s="111">
        <v>1.3000000000000001E-2</v>
      </c>
      <c r="N17" s="111">
        <v>2.7000000000000001E-3</v>
      </c>
    </row>
    <row r="18" spans="2:14" customFormat="1" ht="16.2">
      <c r="B18" s="56" t="s">
        <v>260</v>
      </c>
      <c r="C18" s="86"/>
      <c r="D18" s="86"/>
      <c r="E18" s="86"/>
      <c r="F18" s="86"/>
      <c r="G18" s="86"/>
      <c r="H18" s="88"/>
      <c r="I18" s="88"/>
      <c r="J18" s="88"/>
      <c r="K18" s="88"/>
      <c r="L18" s="110"/>
      <c r="M18" s="110"/>
      <c r="N18" s="110"/>
    </row>
    <row r="19" spans="2:14" customFormat="1" ht="15.6">
      <c r="B19" s="59" t="s">
        <v>268</v>
      </c>
      <c r="C19" s="87"/>
      <c r="D19" s="87"/>
      <c r="E19" s="87"/>
      <c r="F19" s="87"/>
      <c r="G19" s="87"/>
      <c r="H19" s="89"/>
      <c r="I19" s="89"/>
      <c r="J19" s="89"/>
      <c r="K19" s="89"/>
      <c r="L19" s="111"/>
      <c r="M19" s="111">
        <v>0</v>
      </c>
      <c r="N19" s="111"/>
    </row>
    <row r="20" spans="2:14" customFormat="1" ht="16.2">
      <c r="B20" s="56" t="s">
        <v>261</v>
      </c>
      <c r="C20" s="86"/>
      <c r="D20" s="86"/>
      <c r="E20" s="86"/>
      <c r="F20" s="86"/>
      <c r="G20" s="86"/>
      <c r="H20" s="88">
        <v>419260</v>
      </c>
      <c r="I20" s="88"/>
      <c r="J20" s="88"/>
      <c r="K20" s="88">
        <v>1823.71</v>
      </c>
      <c r="L20" s="110"/>
      <c r="M20" s="110"/>
      <c r="N20" s="110">
        <v>0.1472</v>
      </c>
    </row>
    <row r="21" spans="2:14" customFormat="1" ht="15.6">
      <c r="B21" s="59" t="s">
        <v>475</v>
      </c>
      <c r="C21" s="87">
        <v>1150499</v>
      </c>
      <c r="D21" s="87" t="s">
        <v>142</v>
      </c>
      <c r="E21" s="87">
        <v>1747</v>
      </c>
      <c r="F21" s="87" t="s">
        <v>537</v>
      </c>
      <c r="G21" s="87" t="s">
        <v>165</v>
      </c>
      <c r="H21" s="89">
        <v>253206</v>
      </c>
      <c r="I21" s="89">
        <v>321.64</v>
      </c>
      <c r="J21" s="89">
        <v>0</v>
      </c>
      <c r="K21" s="89">
        <v>814.41</v>
      </c>
      <c r="L21" s="111">
        <v>0</v>
      </c>
      <c r="M21" s="111">
        <v>0.31989999999999996</v>
      </c>
      <c r="N21" s="111">
        <v>6.5799999999999997E-2</v>
      </c>
    </row>
    <row r="22" spans="2:14" customFormat="1" ht="15.6">
      <c r="B22" s="59" t="s">
        <v>476</v>
      </c>
      <c r="C22" s="87">
        <v>1148477</v>
      </c>
      <c r="D22" s="87" t="s">
        <v>142</v>
      </c>
      <c r="E22" s="87">
        <v>1750</v>
      </c>
      <c r="F22" s="87" t="s">
        <v>537</v>
      </c>
      <c r="G22" s="87" t="s">
        <v>165</v>
      </c>
      <c r="H22" s="89">
        <v>15350</v>
      </c>
      <c r="I22" s="89">
        <v>3217.02</v>
      </c>
      <c r="J22" s="89">
        <v>0</v>
      </c>
      <c r="K22" s="89">
        <v>493.81</v>
      </c>
      <c r="L22" s="111">
        <v>0</v>
      </c>
      <c r="M22" s="111">
        <v>0.19399999999999998</v>
      </c>
      <c r="N22" s="111">
        <v>3.9900000000000005E-2</v>
      </c>
    </row>
    <row r="23" spans="2:14" customFormat="1" ht="15.6">
      <c r="B23" s="59" t="s">
        <v>477</v>
      </c>
      <c r="C23" s="87">
        <v>1143791</v>
      </c>
      <c r="D23" s="87" t="s">
        <v>142</v>
      </c>
      <c r="E23" s="87">
        <v>1734</v>
      </c>
      <c r="F23" s="87" t="s">
        <v>537</v>
      </c>
      <c r="G23" s="87" t="s">
        <v>165</v>
      </c>
      <c r="H23" s="89">
        <v>150704</v>
      </c>
      <c r="I23" s="89">
        <v>342.05</v>
      </c>
      <c r="J23" s="89">
        <v>0</v>
      </c>
      <c r="K23" s="89">
        <v>515.48</v>
      </c>
      <c r="L23" s="111">
        <v>0</v>
      </c>
      <c r="M23" s="111">
        <v>0.20250000000000001</v>
      </c>
      <c r="N23" s="111">
        <v>4.1599999999999998E-2</v>
      </c>
    </row>
    <row r="24" spans="2:14" customFormat="1" ht="16.2">
      <c r="B24" s="56" t="s">
        <v>262</v>
      </c>
      <c r="C24" s="86"/>
      <c r="D24" s="86"/>
      <c r="E24" s="86"/>
      <c r="F24" s="86"/>
      <c r="G24" s="86"/>
      <c r="H24" s="88"/>
      <c r="I24" s="88"/>
      <c r="J24" s="88"/>
      <c r="K24" s="88"/>
      <c r="L24" s="110"/>
      <c r="M24" s="110"/>
      <c r="N24" s="110"/>
    </row>
    <row r="25" spans="2:14" customFormat="1" ht="15.6">
      <c r="B25" s="59" t="s">
        <v>268</v>
      </c>
      <c r="C25" s="87"/>
      <c r="D25" s="87"/>
      <c r="E25" s="87"/>
      <c r="F25" s="87"/>
      <c r="G25" s="87"/>
      <c r="H25" s="89"/>
      <c r="I25" s="89"/>
      <c r="J25" s="89"/>
      <c r="K25" s="89"/>
      <c r="L25" s="111"/>
      <c r="M25" s="111">
        <v>0</v>
      </c>
      <c r="N25" s="111"/>
    </row>
    <row r="26" spans="2:14" customFormat="1" ht="16.2">
      <c r="B26" s="56" t="s">
        <v>72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5.6">
      <c r="B27" s="59" t="s">
        <v>268</v>
      </c>
      <c r="C27" s="87"/>
      <c r="D27" s="87"/>
      <c r="E27" s="87"/>
      <c r="F27" s="87"/>
      <c r="G27" s="87"/>
      <c r="H27" s="89"/>
      <c r="I27" s="89"/>
      <c r="J27" s="89"/>
      <c r="K27" s="89"/>
      <c r="L27" s="111"/>
      <c r="M27" s="111">
        <v>0</v>
      </c>
      <c r="N27" s="111"/>
    </row>
    <row r="28" spans="2:14" customFormat="1" ht="16.2">
      <c r="B28" s="56" t="s">
        <v>82</v>
      </c>
      <c r="C28" s="86"/>
      <c r="D28" s="86"/>
      <c r="E28" s="86"/>
      <c r="F28" s="86"/>
      <c r="G28" s="86"/>
      <c r="H28" s="88"/>
      <c r="I28" s="88"/>
      <c r="J28" s="88"/>
      <c r="K28" s="88"/>
      <c r="L28" s="110"/>
      <c r="M28" s="110"/>
      <c r="N28" s="110"/>
    </row>
    <row r="29" spans="2:14" customFormat="1" ht="15.6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>
        <v>0</v>
      </c>
      <c r="N29" s="111"/>
    </row>
    <row r="30" spans="2:14" customFormat="1" ht="16.2">
      <c r="B30" s="56" t="s">
        <v>231</v>
      </c>
      <c r="C30" s="86"/>
      <c r="D30" s="86"/>
      <c r="E30" s="86"/>
      <c r="F30" s="86"/>
      <c r="G30" s="86"/>
      <c r="H30" s="88">
        <v>5218</v>
      </c>
      <c r="I30" s="88"/>
      <c r="J30" s="88">
        <v>9.2999999999999999E-2</v>
      </c>
      <c r="K30" s="88">
        <v>596.69000000000005</v>
      </c>
      <c r="L30" s="110"/>
      <c r="M30" s="110"/>
      <c r="N30" s="110">
        <v>4.82E-2</v>
      </c>
    </row>
    <row r="31" spans="2:14" customFormat="1" ht="16.2">
      <c r="B31" s="56" t="s">
        <v>263</v>
      </c>
      <c r="C31" s="86"/>
      <c r="D31" s="86"/>
      <c r="E31" s="86"/>
      <c r="F31" s="86"/>
      <c r="G31" s="86"/>
      <c r="H31" s="88">
        <v>5218</v>
      </c>
      <c r="I31" s="88"/>
      <c r="J31" s="88">
        <v>9.2999999999999999E-2</v>
      </c>
      <c r="K31" s="88">
        <v>596.69000000000005</v>
      </c>
      <c r="L31" s="110"/>
      <c r="M31" s="110"/>
      <c r="N31" s="110">
        <v>4.82E-2</v>
      </c>
    </row>
    <row r="32" spans="2:14" customFormat="1" ht="15.6">
      <c r="B32" s="59" t="s">
        <v>478</v>
      </c>
      <c r="C32" s="87" t="s">
        <v>479</v>
      </c>
      <c r="D32" s="87" t="s">
        <v>356</v>
      </c>
      <c r="E32" s="87"/>
      <c r="F32" s="87" t="s">
        <v>471</v>
      </c>
      <c r="G32" s="87" t="s">
        <v>164</v>
      </c>
      <c r="H32" s="89">
        <v>51</v>
      </c>
      <c r="I32" s="89">
        <v>5940</v>
      </c>
      <c r="J32" s="89">
        <v>0</v>
      </c>
      <c r="K32" s="89">
        <v>10.42</v>
      </c>
      <c r="L32" s="111">
        <v>0</v>
      </c>
      <c r="M32" s="111">
        <v>4.0999999999999995E-3</v>
      </c>
      <c r="N32" s="111">
        <v>8.0000000000000004E-4</v>
      </c>
    </row>
    <row r="33" spans="2:14" customFormat="1" ht="15.6">
      <c r="B33" s="59" t="s">
        <v>480</v>
      </c>
      <c r="C33" s="87" t="s">
        <v>481</v>
      </c>
      <c r="D33" s="87" t="s">
        <v>356</v>
      </c>
      <c r="E33" s="87"/>
      <c r="F33" s="87" t="s">
        <v>471</v>
      </c>
      <c r="G33" s="87" t="s">
        <v>164</v>
      </c>
      <c r="H33" s="89">
        <v>90</v>
      </c>
      <c r="I33" s="89">
        <v>14698</v>
      </c>
      <c r="J33" s="89">
        <v>0</v>
      </c>
      <c r="K33" s="89">
        <v>45.52</v>
      </c>
      <c r="L33" s="111">
        <v>0</v>
      </c>
      <c r="M33" s="111">
        <v>1.7899999999999999E-2</v>
      </c>
      <c r="N33" s="111">
        <v>3.7000000000000002E-3</v>
      </c>
    </row>
    <row r="34" spans="2:14" customFormat="1" ht="15.6">
      <c r="B34" s="59" t="s">
        <v>482</v>
      </c>
      <c r="C34" s="87" t="s">
        <v>483</v>
      </c>
      <c r="D34" s="87" t="s">
        <v>356</v>
      </c>
      <c r="E34" s="87"/>
      <c r="F34" s="87" t="s">
        <v>471</v>
      </c>
      <c r="G34" s="87" t="s">
        <v>164</v>
      </c>
      <c r="H34" s="89">
        <v>137</v>
      </c>
      <c r="I34" s="89">
        <v>6410</v>
      </c>
      <c r="J34" s="89">
        <v>0</v>
      </c>
      <c r="K34" s="89">
        <v>30.22</v>
      </c>
      <c r="L34" s="111">
        <v>0</v>
      </c>
      <c r="M34" s="111">
        <v>1.1899999999999999E-2</v>
      </c>
      <c r="N34" s="111">
        <v>2.3999999999999998E-3</v>
      </c>
    </row>
    <row r="35" spans="2:14" customFormat="1" ht="15.6">
      <c r="B35" s="59" t="s">
        <v>484</v>
      </c>
      <c r="C35" s="87" t="s">
        <v>485</v>
      </c>
      <c r="D35" s="87" t="s">
        <v>356</v>
      </c>
      <c r="E35" s="87"/>
      <c r="F35" s="87" t="s">
        <v>471</v>
      </c>
      <c r="G35" s="87" t="s">
        <v>164</v>
      </c>
      <c r="H35" s="89">
        <v>77</v>
      </c>
      <c r="I35" s="89">
        <v>10548</v>
      </c>
      <c r="J35" s="89">
        <v>0</v>
      </c>
      <c r="K35" s="89">
        <v>27.95</v>
      </c>
      <c r="L35" s="111">
        <v>0</v>
      </c>
      <c r="M35" s="111">
        <v>1.1000000000000001E-2</v>
      </c>
      <c r="N35" s="111">
        <v>2.3E-3</v>
      </c>
    </row>
    <row r="36" spans="2:14" customFormat="1" ht="15.6">
      <c r="B36" s="59" t="s">
        <v>486</v>
      </c>
      <c r="C36" s="87" t="s">
        <v>487</v>
      </c>
      <c r="D36" s="87" t="s">
        <v>356</v>
      </c>
      <c r="E36" s="87"/>
      <c r="F36" s="87" t="s">
        <v>471</v>
      </c>
      <c r="G36" s="87" t="s">
        <v>164</v>
      </c>
      <c r="H36" s="89">
        <v>339</v>
      </c>
      <c r="I36" s="89">
        <v>2913</v>
      </c>
      <c r="J36" s="89">
        <v>0</v>
      </c>
      <c r="K36" s="89">
        <v>33.979999999999997</v>
      </c>
      <c r="L36" s="111">
        <v>0</v>
      </c>
      <c r="M36" s="111">
        <v>1.3300000000000001E-2</v>
      </c>
      <c r="N36" s="111">
        <v>2.7000000000000001E-3</v>
      </c>
    </row>
    <row r="37" spans="2:14" customFormat="1" ht="15.6">
      <c r="B37" s="59" t="s">
        <v>488</v>
      </c>
      <c r="C37" s="87" t="s">
        <v>489</v>
      </c>
      <c r="D37" s="87" t="s">
        <v>360</v>
      </c>
      <c r="E37" s="87"/>
      <c r="F37" s="87" t="s">
        <v>471</v>
      </c>
      <c r="G37" s="87" t="s">
        <v>164</v>
      </c>
      <c r="H37" s="89">
        <v>61</v>
      </c>
      <c r="I37" s="89">
        <v>13210</v>
      </c>
      <c r="J37" s="89">
        <v>0</v>
      </c>
      <c r="K37" s="89">
        <v>27.73</v>
      </c>
      <c r="L37" s="111">
        <v>0</v>
      </c>
      <c r="M37" s="111">
        <v>1.09E-2</v>
      </c>
      <c r="N37" s="111">
        <v>2.2000000000000001E-3</v>
      </c>
    </row>
    <row r="38" spans="2:14" customFormat="1" ht="15.6">
      <c r="B38" s="59" t="s">
        <v>490</v>
      </c>
      <c r="C38" s="87" t="s">
        <v>491</v>
      </c>
      <c r="D38" s="87" t="s">
        <v>360</v>
      </c>
      <c r="E38" s="87"/>
      <c r="F38" s="87" t="s">
        <v>471</v>
      </c>
      <c r="G38" s="87" t="s">
        <v>164</v>
      </c>
      <c r="H38" s="89">
        <v>44</v>
      </c>
      <c r="I38" s="89">
        <v>27784</v>
      </c>
      <c r="J38" s="89">
        <v>1.2999999999999999E-2</v>
      </c>
      <c r="K38" s="89">
        <v>42.08</v>
      </c>
      <c r="L38" s="111">
        <v>0</v>
      </c>
      <c r="M38" s="111">
        <v>1.6500000000000001E-2</v>
      </c>
      <c r="N38" s="111">
        <v>3.4000000000000002E-3</v>
      </c>
    </row>
    <row r="39" spans="2:14" customFormat="1" ht="15.6">
      <c r="B39" s="59" t="s">
        <v>492</v>
      </c>
      <c r="C39" s="87" t="s">
        <v>493</v>
      </c>
      <c r="D39" s="87" t="s">
        <v>356</v>
      </c>
      <c r="E39" s="87"/>
      <c r="F39" s="87" t="s">
        <v>471</v>
      </c>
      <c r="G39" s="87" t="s">
        <v>164</v>
      </c>
      <c r="H39" s="89">
        <v>30</v>
      </c>
      <c r="I39" s="89">
        <v>27750</v>
      </c>
      <c r="J39" s="89">
        <v>4.8000000000000001E-2</v>
      </c>
      <c r="K39" s="89">
        <v>28.69</v>
      </c>
      <c r="L39" s="111">
        <v>0</v>
      </c>
      <c r="M39" s="111">
        <v>1.1299999999999999E-2</v>
      </c>
      <c r="N39" s="111">
        <v>2.3E-3</v>
      </c>
    </row>
    <row r="40" spans="2:14" customFormat="1" ht="15.6">
      <c r="B40" s="59" t="s">
        <v>494</v>
      </c>
      <c r="C40" s="87" t="s">
        <v>495</v>
      </c>
      <c r="D40" s="87" t="s">
        <v>356</v>
      </c>
      <c r="E40" s="87"/>
      <c r="F40" s="87" t="s">
        <v>471</v>
      </c>
      <c r="G40" s="87" t="s">
        <v>164</v>
      </c>
      <c r="H40" s="89">
        <v>26</v>
      </c>
      <c r="I40" s="89">
        <v>33489</v>
      </c>
      <c r="J40" s="89">
        <v>3.2000000000000001E-2</v>
      </c>
      <c r="K40" s="89">
        <v>29.99</v>
      </c>
      <c r="L40" s="111">
        <v>0</v>
      </c>
      <c r="M40" s="111">
        <v>1.18E-2</v>
      </c>
      <c r="N40" s="111">
        <v>2.3999999999999998E-3</v>
      </c>
    </row>
    <row r="41" spans="2:14" customFormat="1" ht="15.6">
      <c r="B41" s="59" t="s">
        <v>496</v>
      </c>
      <c r="C41" s="87" t="s">
        <v>497</v>
      </c>
      <c r="D41" s="87" t="s">
        <v>356</v>
      </c>
      <c r="E41" s="87"/>
      <c r="F41" s="87" t="s">
        <v>471</v>
      </c>
      <c r="G41" s="87" t="s">
        <v>164</v>
      </c>
      <c r="H41" s="89">
        <v>60</v>
      </c>
      <c r="I41" s="89">
        <v>3568</v>
      </c>
      <c r="J41" s="89">
        <v>0</v>
      </c>
      <c r="K41" s="89">
        <v>7.37</v>
      </c>
      <c r="L41" s="111">
        <v>0</v>
      </c>
      <c r="M41" s="111">
        <v>2.8999999999999998E-3</v>
      </c>
      <c r="N41" s="111">
        <v>5.9999999999999995E-4</v>
      </c>
    </row>
    <row r="42" spans="2:14" customFormat="1" ht="15.6">
      <c r="B42" s="59" t="s">
        <v>498</v>
      </c>
      <c r="C42" s="87" t="s">
        <v>499</v>
      </c>
      <c r="D42" s="87" t="s">
        <v>356</v>
      </c>
      <c r="E42" s="87"/>
      <c r="F42" s="87" t="s">
        <v>471</v>
      </c>
      <c r="G42" s="87" t="s">
        <v>164</v>
      </c>
      <c r="H42" s="89">
        <v>107</v>
      </c>
      <c r="I42" s="89">
        <v>11670</v>
      </c>
      <c r="J42" s="89">
        <v>0</v>
      </c>
      <c r="K42" s="89">
        <v>42.97</v>
      </c>
      <c r="L42" s="111">
        <v>0</v>
      </c>
      <c r="M42" s="111">
        <v>1.6899999999999998E-2</v>
      </c>
      <c r="N42" s="111">
        <v>3.4999999999999996E-3</v>
      </c>
    </row>
    <row r="43" spans="2:14" customFormat="1" ht="15.6">
      <c r="B43" s="59" t="s">
        <v>500</v>
      </c>
      <c r="C43" s="87" t="s">
        <v>501</v>
      </c>
      <c r="D43" s="87" t="s">
        <v>356</v>
      </c>
      <c r="E43" s="87"/>
      <c r="F43" s="87" t="s">
        <v>471</v>
      </c>
      <c r="G43" s="87" t="s">
        <v>164</v>
      </c>
      <c r="H43" s="89">
        <v>3900</v>
      </c>
      <c r="I43" s="89">
        <v>1690</v>
      </c>
      <c r="J43" s="89">
        <v>0</v>
      </c>
      <c r="K43" s="89">
        <v>226.8</v>
      </c>
      <c r="L43" s="111">
        <v>0</v>
      </c>
      <c r="M43" s="111">
        <v>8.9099999999999999E-2</v>
      </c>
      <c r="N43" s="111">
        <v>1.83E-2</v>
      </c>
    </row>
    <row r="44" spans="2:14" customFormat="1" ht="15.6">
      <c r="B44" s="59" t="s">
        <v>502</v>
      </c>
      <c r="C44" s="87" t="s">
        <v>503</v>
      </c>
      <c r="D44" s="87" t="s">
        <v>356</v>
      </c>
      <c r="E44" s="87"/>
      <c r="F44" s="87" t="s">
        <v>471</v>
      </c>
      <c r="G44" s="87" t="s">
        <v>164</v>
      </c>
      <c r="H44" s="89">
        <v>22</v>
      </c>
      <c r="I44" s="89">
        <v>4409</v>
      </c>
      <c r="J44" s="89">
        <v>0</v>
      </c>
      <c r="K44" s="89">
        <v>3.34</v>
      </c>
      <c r="L44" s="111">
        <v>0</v>
      </c>
      <c r="M44" s="111">
        <v>1.2999999999999999E-3</v>
      </c>
      <c r="N44" s="111">
        <v>2.9999999999999997E-4</v>
      </c>
    </row>
    <row r="45" spans="2:14" customFormat="1" ht="15.6">
      <c r="B45" s="59" t="s">
        <v>504</v>
      </c>
      <c r="C45" s="87" t="s">
        <v>505</v>
      </c>
      <c r="D45" s="87" t="s">
        <v>356</v>
      </c>
      <c r="E45" s="87"/>
      <c r="F45" s="87" t="s">
        <v>471</v>
      </c>
      <c r="G45" s="87" t="s">
        <v>164</v>
      </c>
      <c r="H45" s="89">
        <v>182</v>
      </c>
      <c r="I45" s="89">
        <v>2438</v>
      </c>
      <c r="J45" s="89">
        <v>0</v>
      </c>
      <c r="K45" s="89">
        <v>15.27</v>
      </c>
      <c r="L45" s="111">
        <v>0</v>
      </c>
      <c r="M45" s="111">
        <v>6.0000000000000001E-3</v>
      </c>
      <c r="N45" s="111">
        <v>1.1999999999999999E-3</v>
      </c>
    </row>
    <row r="46" spans="2:14" customFormat="1" ht="15.6">
      <c r="B46" s="59" t="s">
        <v>506</v>
      </c>
      <c r="C46" s="87" t="s">
        <v>507</v>
      </c>
      <c r="D46" s="87" t="s">
        <v>356</v>
      </c>
      <c r="E46" s="87"/>
      <c r="F46" s="87" t="s">
        <v>471</v>
      </c>
      <c r="G46" s="87" t="s">
        <v>164</v>
      </c>
      <c r="H46" s="89">
        <v>92</v>
      </c>
      <c r="I46" s="89">
        <v>7698</v>
      </c>
      <c r="J46" s="89">
        <v>0</v>
      </c>
      <c r="K46" s="89">
        <v>24.37</v>
      </c>
      <c r="L46" s="111">
        <v>0</v>
      </c>
      <c r="M46" s="111">
        <v>9.5999999999999992E-3</v>
      </c>
      <c r="N46" s="111">
        <v>2E-3</v>
      </c>
    </row>
    <row r="47" spans="2:14" customFormat="1" ht="16.2">
      <c r="B47" s="56" t="s">
        <v>264</v>
      </c>
      <c r="C47" s="86"/>
      <c r="D47" s="86"/>
      <c r="E47" s="86"/>
      <c r="F47" s="86"/>
      <c r="G47" s="86"/>
      <c r="H47" s="88"/>
      <c r="I47" s="88"/>
      <c r="J47" s="88"/>
      <c r="K47" s="88"/>
      <c r="L47" s="110"/>
      <c r="M47" s="110"/>
      <c r="N47" s="110"/>
    </row>
    <row r="48" spans="2:14" customFormat="1" ht="15.6">
      <c r="B48" s="59" t="s">
        <v>268</v>
      </c>
      <c r="C48" s="87"/>
      <c r="D48" s="87"/>
      <c r="E48" s="87"/>
      <c r="F48" s="87"/>
      <c r="G48" s="87"/>
      <c r="H48" s="89"/>
      <c r="I48" s="89"/>
      <c r="J48" s="89"/>
      <c r="K48" s="89"/>
      <c r="L48" s="111"/>
      <c r="M48" s="111">
        <v>0</v>
      </c>
      <c r="N48" s="111"/>
    </row>
    <row r="49" spans="2:14" customFormat="1" ht="16.2">
      <c r="B49" s="56" t="s">
        <v>72</v>
      </c>
      <c r="C49" s="86"/>
      <c r="D49" s="86"/>
      <c r="E49" s="86"/>
      <c r="F49" s="86"/>
      <c r="G49" s="86"/>
      <c r="H49" s="88"/>
      <c r="I49" s="88"/>
      <c r="J49" s="88"/>
      <c r="K49" s="88"/>
      <c r="L49" s="110"/>
      <c r="M49" s="110"/>
      <c r="N49" s="110"/>
    </row>
    <row r="50" spans="2:14">
      <c r="B50" s="59" t="s">
        <v>268</v>
      </c>
      <c r="C50" s="87"/>
      <c r="D50" s="87"/>
      <c r="E50" s="87"/>
      <c r="F50" s="87"/>
      <c r="G50" s="87"/>
      <c r="H50" s="89"/>
      <c r="I50" s="89"/>
      <c r="J50" s="89"/>
      <c r="K50" s="89"/>
      <c r="L50" s="111"/>
      <c r="M50" s="111">
        <v>0</v>
      </c>
      <c r="N50" s="111"/>
    </row>
    <row r="51" spans="2:14">
      <c r="B51" s="56" t="s">
        <v>82</v>
      </c>
      <c r="C51" s="86"/>
      <c r="D51" s="86"/>
      <c r="E51" s="86"/>
      <c r="F51" s="86"/>
      <c r="G51" s="86"/>
      <c r="H51" s="88"/>
      <c r="I51" s="88"/>
      <c r="J51" s="88"/>
      <c r="K51" s="88"/>
      <c r="L51" s="110"/>
      <c r="M51" s="110"/>
      <c r="N51" s="110"/>
    </row>
    <row r="52" spans="2:14">
      <c r="B52" s="117" t="s">
        <v>268</v>
      </c>
      <c r="C52" s="87"/>
      <c r="D52" s="87"/>
      <c r="E52" s="87"/>
      <c r="F52" s="87"/>
      <c r="G52" s="87"/>
      <c r="H52" s="89"/>
      <c r="I52" s="89"/>
      <c r="J52" s="89"/>
      <c r="K52" s="89"/>
      <c r="L52" s="111"/>
      <c r="M52" s="111">
        <v>0</v>
      </c>
      <c r="N52" s="111"/>
    </row>
    <row r="53" spans="2:14">
      <c r="B53" s="114" t="s">
        <v>249</v>
      </c>
      <c r="D53" s="1"/>
      <c r="E53" s="1"/>
      <c r="F53" s="1"/>
      <c r="G53" s="1"/>
    </row>
    <row r="54" spans="2:14">
      <c r="B54" s="114" t="s">
        <v>133</v>
      </c>
      <c r="D54" s="1"/>
      <c r="E54" s="1"/>
      <c r="F54" s="1"/>
      <c r="G54" s="1"/>
    </row>
    <row r="55" spans="2:14">
      <c r="B55" s="114" t="s">
        <v>245</v>
      </c>
      <c r="D55" s="1"/>
      <c r="E55" s="1"/>
      <c r="F55" s="1"/>
      <c r="G55" s="1"/>
    </row>
    <row r="56" spans="2:14">
      <c r="B56" s="114" t="s">
        <v>246</v>
      </c>
      <c r="D56" s="1"/>
      <c r="E56" s="1"/>
      <c r="F56" s="1"/>
      <c r="G56" s="1"/>
    </row>
    <row r="57" spans="2:14">
      <c r="B57" s="114" t="s">
        <v>247</v>
      </c>
      <c r="D57" s="1"/>
      <c r="E57" s="1"/>
      <c r="F57" s="1"/>
      <c r="G57" s="1"/>
    </row>
    <row r="58" spans="2:14">
      <c r="B58" s="135" t="s">
        <v>256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2:14">
      <c r="D59" s="1"/>
      <c r="E59" s="1"/>
      <c r="F59" s="1"/>
      <c r="G59" s="1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58:N58"/>
  </mergeCells>
  <phoneticPr fontId="4" type="noConversion"/>
  <dataValidations count="1">
    <dataValidation allowBlank="1" showInputMessage="1" showErrorMessage="1" sqref="J5:J7 J10:J11 K5:XFD11 A5:I11 A50:A1048576 O50:XFD1048576 B59:N1048576 B50:N57" xr:uid="{00000000-0002-0000-06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13" workbookViewId="0">
      <selection activeCell="K27" sqref="K27:K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4414062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9.44140625" style="1" bestFit="1" customWidth="1"/>
    <col min="11" max="11" width="11.77734375" style="1" bestFit="1" customWidth="1"/>
    <col min="12" max="12" width="9.4414062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206.89</v>
      </c>
      <c r="K11" s="82"/>
      <c r="L11" s="82">
        <v>292.24</v>
      </c>
      <c r="M11" s="109"/>
      <c r="N11" s="109"/>
      <c r="O11" s="109">
        <v>2.3599999999999999E-2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508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206.89</v>
      </c>
      <c r="K21" s="88"/>
      <c r="L21" s="88">
        <v>292.24</v>
      </c>
      <c r="M21" s="110"/>
      <c r="N21" s="110"/>
      <c r="O21" s="110">
        <v>2.3599999999999999E-2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508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206.89</v>
      </c>
      <c r="K26" s="88"/>
      <c r="L26" s="88">
        <v>292.24</v>
      </c>
      <c r="M26" s="110"/>
      <c r="N26" s="110"/>
      <c r="O26" s="110">
        <v>2.3599999999999999E-2</v>
      </c>
    </row>
    <row r="27" spans="2:15">
      <c r="B27" s="64" t="s">
        <v>509</v>
      </c>
      <c r="C27" s="87" t="s">
        <v>510</v>
      </c>
      <c r="D27" s="87" t="s">
        <v>26</v>
      </c>
      <c r="E27" s="87">
        <v>7634</v>
      </c>
      <c r="F27" s="87" t="s">
        <v>471</v>
      </c>
      <c r="G27" s="87">
        <v>0</v>
      </c>
      <c r="H27" s="87" t="s">
        <v>281</v>
      </c>
      <c r="I27" s="87" t="s">
        <v>164</v>
      </c>
      <c r="J27" s="89">
        <v>25.77</v>
      </c>
      <c r="K27" s="89">
        <f>532594.539/3.441</f>
        <v>154779</v>
      </c>
      <c r="L27" s="89">
        <v>137.25</v>
      </c>
      <c r="M27" s="111">
        <v>0</v>
      </c>
      <c r="N27" s="111">
        <v>0.46960000000000002</v>
      </c>
      <c r="O27" s="111">
        <v>1.11E-2</v>
      </c>
    </row>
    <row r="28" spans="2:15">
      <c r="B28" s="64" t="s">
        <v>511</v>
      </c>
      <c r="C28" s="127" t="s">
        <v>531</v>
      </c>
      <c r="D28" s="87" t="s">
        <v>26</v>
      </c>
      <c r="E28" s="87">
        <v>6467</v>
      </c>
      <c r="F28" s="87" t="s">
        <v>471</v>
      </c>
      <c r="G28" s="87">
        <v>0</v>
      </c>
      <c r="H28" s="87" t="s">
        <v>281</v>
      </c>
      <c r="I28" s="87" t="s">
        <v>165</v>
      </c>
      <c r="J28" s="89">
        <v>8.25</v>
      </c>
      <c r="K28" s="89">
        <f>345731.034/3.441</f>
        <v>100474</v>
      </c>
      <c r="L28" s="89">
        <v>28.52</v>
      </c>
      <c r="M28" s="111">
        <v>0</v>
      </c>
      <c r="N28" s="111">
        <v>9.7599999999999992E-2</v>
      </c>
      <c r="O28" s="111">
        <v>2.3E-3</v>
      </c>
    </row>
    <row r="29" spans="2:15">
      <c r="B29" s="64" t="s">
        <v>512</v>
      </c>
      <c r="C29" s="87" t="s">
        <v>513</v>
      </c>
      <c r="D29" s="87" t="s">
        <v>26</v>
      </c>
      <c r="E29" s="87">
        <v>5617</v>
      </c>
      <c r="F29" s="87" t="s">
        <v>471</v>
      </c>
      <c r="G29" s="87">
        <v>0</v>
      </c>
      <c r="H29" s="87" t="s">
        <v>281</v>
      </c>
      <c r="I29" s="87" t="s">
        <v>164</v>
      </c>
      <c r="J29" s="89">
        <v>172.87</v>
      </c>
      <c r="K29" s="89">
        <f>73156.7955/3.441</f>
        <v>21260.329991281604</v>
      </c>
      <c r="L29" s="89">
        <v>126.47</v>
      </c>
      <c r="M29" s="111">
        <v>0</v>
      </c>
      <c r="N29" s="111">
        <v>0.43270000000000003</v>
      </c>
      <c r="O29" s="111">
        <v>1.0200000000000001E-2</v>
      </c>
    </row>
    <row r="30" spans="2:15">
      <c r="B30" s="58" t="s">
        <v>72</v>
      </c>
      <c r="C30" s="86"/>
      <c r="D30" s="86"/>
      <c r="E30" s="86"/>
      <c r="F30" s="86"/>
      <c r="G30" s="86"/>
      <c r="H30" s="86"/>
      <c r="I30" s="86"/>
      <c r="J30" s="88"/>
      <c r="K30" s="88"/>
      <c r="L30" s="88"/>
      <c r="M30" s="110"/>
      <c r="N30" s="110"/>
      <c r="O30" s="110"/>
    </row>
    <row r="31" spans="2:15">
      <c r="B31" s="119" t="s">
        <v>268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14" t="s">
        <v>249</v>
      </c>
      <c r="D32" s="1"/>
      <c r="E32" s="1"/>
    </row>
    <row r="33" spans="2:15">
      <c r="B33" s="114" t="s">
        <v>133</v>
      </c>
      <c r="D33" s="1"/>
      <c r="E33" s="1"/>
    </row>
    <row r="34" spans="2:15">
      <c r="B34" s="114" t="s">
        <v>245</v>
      </c>
      <c r="C34" s="1"/>
      <c r="D34" s="1"/>
      <c r="E34" s="1"/>
    </row>
    <row r="35" spans="2:15">
      <c r="B35" s="114" t="s">
        <v>246</v>
      </c>
      <c r="C35" s="1"/>
      <c r="D35" s="1"/>
      <c r="E35" s="1"/>
    </row>
    <row r="36" spans="2:15"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514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6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6.2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6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16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6640625" style="2" bestFit="1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8.44140625" style="1" customWidth="1"/>
    <col min="8" max="8" width="10.77734375" style="1" bestFit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>
        <v>-2</v>
      </c>
      <c r="H11" s="82"/>
      <c r="I11" s="82">
        <v>-1.08</v>
      </c>
      <c r="J11" s="109"/>
      <c r="K11" s="109"/>
      <c r="L11" s="109">
        <v>-1E-4</v>
      </c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515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6.2">
      <c r="B21" s="56" t="s">
        <v>231</v>
      </c>
      <c r="C21" s="86"/>
      <c r="D21" s="86"/>
      <c r="E21" s="86"/>
      <c r="F21" s="86"/>
      <c r="G21" s="88">
        <v>-2</v>
      </c>
      <c r="H21" s="88"/>
      <c r="I21" s="88">
        <v>-1.08</v>
      </c>
      <c r="J21" s="110"/>
      <c r="K21" s="110"/>
      <c r="L21" s="110">
        <v>-1E-4</v>
      </c>
    </row>
    <row r="22" spans="1:12" customFormat="1" ht="16.2">
      <c r="B22" s="56" t="s">
        <v>219</v>
      </c>
      <c r="C22" s="86"/>
      <c r="D22" s="86"/>
      <c r="E22" s="86"/>
      <c r="F22" s="86"/>
      <c r="G22" s="88">
        <v>-2</v>
      </c>
      <c r="H22" s="88"/>
      <c r="I22" s="88">
        <v>-1.08</v>
      </c>
      <c r="J22" s="110"/>
      <c r="K22" s="110"/>
      <c r="L22" s="110">
        <v>-1E-4</v>
      </c>
    </row>
    <row r="23" spans="1:12" customFormat="1" ht="15.6">
      <c r="B23" s="59" t="s">
        <v>516</v>
      </c>
      <c r="C23" s="87">
        <v>8833089</v>
      </c>
      <c r="D23" s="87" t="s">
        <v>356</v>
      </c>
      <c r="E23" s="87" t="s">
        <v>517</v>
      </c>
      <c r="F23" s="87" t="s">
        <v>164</v>
      </c>
      <c r="G23" s="89">
        <v>-2</v>
      </c>
      <c r="H23" s="89">
        <v>15700</v>
      </c>
      <c r="I23" s="89">
        <v>-1.08</v>
      </c>
      <c r="J23" s="111">
        <v>0</v>
      </c>
      <c r="K23" s="111">
        <v>1</v>
      </c>
      <c r="L23" s="111">
        <v>-1E-4</v>
      </c>
    </row>
    <row r="24" spans="1:12" customFormat="1" ht="16.2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6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6.2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6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6.2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6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6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8.777343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175</v>
      </c>
      <c r="BH6" s="3" t="s">
        <v>165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518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519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25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5546875" style="1" customWidth="1"/>
    <col min="12" max="12" width="8.3320312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4" workbookViewId="0">
      <selection activeCell="B16" sqref="B16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7773437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77734375" style="1" bestFit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520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5" width="6.33203125" style="2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77734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10937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bestFit="1" customWidth="1"/>
    <col min="14" max="14" width="7.6640625" style="1" customWidth="1"/>
    <col min="15" max="15" width="7" style="1" customWidth="1"/>
    <col min="16" max="16" width="8.109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5" width="6.33203125" style="2" customWidth="1"/>
    <col min="6" max="6" width="9.109375" style="1" bestFit="1" customWidth="1"/>
    <col min="7" max="7" width="9.88671875" style="1" bestFit="1" customWidth="1"/>
    <col min="8" max="8" width="8.44140625" style="1" customWidth="1"/>
    <col min="9" max="9" width="10.77734375" style="1" bestFit="1" customWidth="1"/>
    <col min="10" max="10" width="8.777343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8</v>
      </c>
      <c r="I11" s="82"/>
      <c r="J11" s="82">
        <v>6.75</v>
      </c>
      <c r="K11" s="109"/>
      <c r="L11" s="109"/>
      <c r="M11" s="109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8</v>
      </c>
      <c r="I12" s="88"/>
      <c r="J12" s="88">
        <v>6.75</v>
      </c>
      <c r="K12" s="110"/>
      <c r="L12" s="110"/>
      <c r="M12" s="110">
        <v>5.0000000000000001E-4</v>
      </c>
    </row>
    <row r="13" spans="2:98" customFormat="1" ht="15.6">
      <c r="B13" s="59" t="s">
        <v>521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8</v>
      </c>
      <c r="I13" s="89">
        <v>84381.5</v>
      </c>
      <c r="J13" s="89">
        <v>6.75</v>
      </c>
      <c r="K13" s="111">
        <v>0</v>
      </c>
      <c r="L13" s="111">
        <v>1</v>
      </c>
      <c r="M13" s="111">
        <v>5.0000000000000001E-4</v>
      </c>
    </row>
    <row r="14" spans="2:98" customFormat="1" ht="16.2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6.2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6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6.2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6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5" t="s">
        <v>256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customFormat="1" ht="13.2"/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16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9.88671875" style="1" bestFit="1" customWidth="1"/>
    <col min="5" max="5" width="11.77734375" style="1" bestFit="1" customWidth="1"/>
    <col min="6" max="6" width="12.5546875" style="1" bestFit="1" customWidth="1"/>
    <col min="7" max="7" width="11.77734375" style="1" bestFit="1" customWidth="1"/>
    <col min="8" max="8" width="9.4414062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21751.31</v>
      </c>
      <c r="G11" s="82"/>
      <c r="H11" s="82">
        <v>140.84</v>
      </c>
      <c r="I11" s="109"/>
      <c r="J11" s="109"/>
      <c r="K11" s="109">
        <v>1.1399999999999999E-2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6.2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6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6.2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6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6.2">
      <c r="B21" s="56" t="s">
        <v>231</v>
      </c>
      <c r="C21" s="86"/>
      <c r="D21" s="86"/>
      <c r="E21" s="93"/>
      <c r="F21" s="88">
        <v>21751.31</v>
      </c>
      <c r="G21" s="88"/>
      <c r="H21" s="88">
        <v>140.84</v>
      </c>
      <c r="I21" s="110"/>
      <c r="J21" s="110"/>
      <c r="K21" s="110">
        <v>1.1399999999999999E-2</v>
      </c>
    </row>
    <row r="22" spans="1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227</v>
      </c>
      <c r="C24" s="86"/>
      <c r="D24" s="86"/>
      <c r="E24" s="93"/>
      <c r="F24" s="88">
        <v>21751.31</v>
      </c>
      <c r="G24" s="88"/>
      <c r="H24" s="88">
        <v>140.84</v>
      </c>
      <c r="I24" s="110"/>
      <c r="J24" s="110"/>
      <c r="K24" s="110">
        <v>1.1399999999999999E-2</v>
      </c>
    </row>
    <row r="25" spans="1:11" customFormat="1" ht="15.6">
      <c r="B25" s="59" t="s">
        <v>522</v>
      </c>
      <c r="C25" s="87">
        <v>6200471</v>
      </c>
      <c r="D25" s="87" t="s">
        <v>165</v>
      </c>
      <c r="E25" s="94">
        <v>43117</v>
      </c>
      <c r="F25" s="89">
        <v>76.650000000000006</v>
      </c>
      <c r="G25" s="89">
        <v>153056.32999999999</v>
      </c>
      <c r="H25" s="89">
        <v>117.32</v>
      </c>
      <c r="I25" s="111">
        <v>0</v>
      </c>
      <c r="J25" s="111">
        <v>0.83299999999999996</v>
      </c>
      <c r="K25" s="111">
        <v>9.4999999999999998E-3</v>
      </c>
    </row>
    <row r="26" spans="1:11" customFormat="1" ht="15.6">
      <c r="B26" s="59" t="s">
        <v>523</v>
      </c>
      <c r="C26" s="87">
        <v>10044857</v>
      </c>
      <c r="D26" s="87" t="s">
        <v>165</v>
      </c>
      <c r="E26" s="94">
        <v>42912</v>
      </c>
      <c r="F26" s="89">
        <v>21674.66</v>
      </c>
      <c r="G26" s="89">
        <v>108.50839999999999</v>
      </c>
      <c r="H26" s="89">
        <v>23.52</v>
      </c>
      <c r="I26" s="111">
        <v>0</v>
      </c>
      <c r="J26" s="111">
        <v>0.16699999999999998</v>
      </c>
      <c r="K26" s="111">
        <v>1.9E-3</v>
      </c>
    </row>
    <row r="27" spans="1:11" customFormat="1" ht="16.2">
      <c r="B27" s="56" t="s">
        <v>228</v>
      </c>
      <c r="C27" s="86"/>
      <c r="D27" s="86"/>
      <c r="E27" s="93"/>
      <c r="F27" s="88"/>
      <c r="G27" s="88"/>
      <c r="H27" s="88"/>
      <c r="I27" s="110"/>
      <c r="J27" s="110"/>
      <c r="K27" s="110"/>
    </row>
    <row r="28" spans="1:11" customFormat="1" ht="15.6">
      <c r="B28" s="59" t="s">
        <v>268</v>
      </c>
      <c r="C28" s="87"/>
      <c r="D28" s="87"/>
      <c r="E28" s="94"/>
      <c r="F28" s="89"/>
      <c r="G28" s="89"/>
      <c r="H28" s="89"/>
      <c r="I28" s="111"/>
      <c r="J28" s="111"/>
      <c r="K28" s="111"/>
    </row>
    <row r="29" spans="1:11" customFormat="1" ht="16.2">
      <c r="B29" s="56" t="s">
        <v>229</v>
      </c>
      <c r="C29" s="86"/>
      <c r="D29" s="86"/>
      <c r="E29" s="93"/>
      <c r="F29" s="88"/>
      <c r="G29" s="88"/>
      <c r="H29" s="88"/>
      <c r="I29" s="110"/>
      <c r="J29" s="110"/>
      <c r="K29" s="110"/>
    </row>
    <row r="30" spans="1:11" customFormat="1" ht="15.6">
      <c r="B30" s="117" t="s">
        <v>268</v>
      </c>
      <c r="C30" s="87"/>
      <c r="D30" s="87"/>
      <c r="E30" s="94"/>
      <c r="F30" s="89"/>
      <c r="G30" s="89"/>
      <c r="H30" s="89"/>
      <c r="I30" s="111"/>
      <c r="J30" s="111"/>
      <c r="K30" s="111"/>
    </row>
    <row r="31" spans="1:11" customFormat="1">
      <c r="A31" s="1"/>
      <c r="B31" s="114" t="s">
        <v>249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133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246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35" t="s">
        <v>256</v>
      </c>
      <c r="C35" s="135"/>
      <c r="D35" s="135"/>
      <c r="E35" s="135"/>
      <c r="F35" s="135"/>
      <c r="G35" s="135"/>
      <c r="H35" s="135"/>
      <c r="I35" s="135"/>
      <c r="J35" s="135"/>
      <c r="K35" s="135"/>
    </row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5:K35"/>
  </mergeCells>
  <phoneticPr fontId="4" type="noConversion"/>
  <dataValidations count="1">
    <dataValidation allowBlank="1" showInputMessage="1" showErrorMessage="1" sqref="A5:XFD11 A43:XFD1048576 A31:A35 B31:K34" xr:uid="{00000000-0002-0000-10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514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524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4.5546875" style="1" bestFit="1" customWidth="1"/>
    <col min="8" max="8" width="7.33203125" style="1" customWidth="1"/>
    <col min="9" max="9" width="8.777343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-192451</v>
      </c>
      <c r="H11" s="82"/>
      <c r="I11" s="82">
        <v>-6.7</v>
      </c>
      <c r="J11" s="109"/>
      <c r="K11" s="109">
        <v>-5.0000000000000001E-4</v>
      </c>
      <c r="AW11" s="1"/>
    </row>
    <row r="12" spans="2:49" customFormat="1" ht="19.5" customHeight="1">
      <c r="B12" s="58" t="s">
        <v>525</v>
      </c>
      <c r="C12" s="86"/>
      <c r="D12" s="86"/>
      <c r="E12" s="86"/>
      <c r="F12" s="93"/>
      <c r="G12" s="88">
        <v>-192451</v>
      </c>
      <c r="H12" s="88"/>
      <c r="I12" s="88">
        <v>-6.7</v>
      </c>
      <c r="J12" s="110"/>
      <c r="K12" s="110">
        <v>-5.0000000000000001E-4</v>
      </c>
    </row>
    <row r="13" spans="2:49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524</v>
      </c>
      <c r="C15" s="86"/>
      <c r="D15" s="86"/>
      <c r="E15" s="86"/>
      <c r="F15" s="93"/>
      <c r="G15" s="88">
        <v>-192451</v>
      </c>
      <c r="H15" s="88"/>
      <c r="I15" s="88">
        <v>-6.7</v>
      </c>
      <c r="J15" s="110"/>
      <c r="K15" s="110">
        <v>-5.0000000000000001E-4</v>
      </c>
    </row>
    <row r="16" spans="2:49" customFormat="1" ht="15.6">
      <c r="B16" s="66" t="s">
        <v>526</v>
      </c>
      <c r="C16" s="87">
        <v>99056780</v>
      </c>
      <c r="D16" s="87" t="s">
        <v>517</v>
      </c>
      <c r="E16" s="87" t="s">
        <v>165</v>
      </c>
      <c r="F16" s="94">
        <v>44067</v>
      </c>
      <c r="G16" s="89">
        <v>-40000</v>
      </c>
      <c r="H16" s="89">
        <v>3.8285</v>
      </c>
      <c r="I16" s="89">
        <v>-1.53</v>
      </c>
      <c r="J16" s="111">
        <v>0.22870000000000001</v>
      </c>
      <c r="K16" s="111">
        <v>-1E-4</v>
      </c>
    </row>
    <row r="17" spans="2:11" customFormat="1" ht="15.6">
      <c r="B17" s="66" t="s">
        <v>526</v>
      </c>
      <c r="C17" s="87">
        <v>99056798</v>
      </c>
      <c r="D17" s="87" t="s">
        <v>517</v>
      </c>
      <c r="E17" s="87" t="s">
        <v>165</v>
      </c>
      <c r="F17" s="94">
        <v>44067</v>
      </c>
      <c r="G17" s="89">
        <v>-137451</v>
      </c>
      <c r="H17" s="89">
        <v>3.8347000000000002</v>
      </c>
      <c r="I17" s="89">
        <v>-5.27</v>
      </c>
      <c r="J17" s="111">
        <v>0.7873</v>
      </c>
      <c r="K17" s="111">
        <v>-4.0000000000000002E-4</v>
      </c>
    </row>
    <row r="18" spans="2:11" customFormat="1" ht="15.6">
      <c r="B18" s="66" t="s">
        <v>527</v>
      </c>
      <c r="C18" s="87">
        <v>99057622</v>
      </c>
      <c r="D18" s="87" t="s">
        <v>517</v>
      </c>
      <c r="E18" s="87" t="s">
        <v>165</v>
      </c>
      <c r="F18" s="94">
        <v>44067</v>
      </c>
      <c r="G18" s="89">
        <v>-15000</v>
      </c>
      <c r="H18" s="89">
        <v>-0.7147</v>
      </c>
      <c r="I18" s="89">
        <v>0.11</v>
      </c>
      <c r="J18" s="111">
        <v>-1.6E-2</v>
      </c>
      <c r="K18" s="111">
        <v>0</v>
      </c>
    </row>
    <row r="19" spans="2:11" customFormat="1" ht="16.2">
      <c r="B19" s="58" t="s">
        <v>223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2:11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2:11" customFormat="1" ht="16.2">
      <c r="B21" s="58" t="s">
        <v>220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2:11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2:11" customFormat="1" ht="16.2">
      <c r="B23" s="58" t="s">
        <v>72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2:11" customFormat="1" ht="15.6">
      <c r="B24" s="66" t="s">
        <v>268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6.2">
      <c r="B25" s="58" t="s">
        <v>236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6.2">
      <c r="B26" s="58" t="s">
        <v>219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6.2">
      <c r="B28" s="58" t="s">
        <v>224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2:11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2:11" customFormat="1" ht="16.2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2:11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</row>
    <row r="33" spans="1:11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bestFit="1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8.44140625" style="1" customWidth="1"/>
    <col min="15" max="15" width="7.109375" style="1" customWidth="1"/>
    <col min="16" max="16" width="8.777343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6.2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6.2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6.2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6.2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6.2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6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6.2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6.2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6.2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6.2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6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6.2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6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6.2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6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6.2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6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5" t="s">
        <v>256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77734375" style="1" bestFit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5" t="s">
        <v>200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9.2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5" t="s">
        <v>203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528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5" t="s">
        <v>204</v>
      </c>
      <c r="C6" s="146"/>
      <c r="D6" s="147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3"/>
    </row>
    <row r="12" spans="2:17" customFormat="1" ht="15.6">
      <c r="B12" s="64" t="s">
        <v>268</v>
      </c>
      <c r="C12" s="87"/>
      <c r="D12" s="94"/>
    </row>
    <row r="13" spans="2:17" customFormat="1" ht="16.2">
      <c r="B13" s="58" t="s">
        <v>231</v>
      </c>
      <c r="C13" s="86"/>
      <c r="D13" s="93"/>
    </row>
    <row r="14" spans="2:17" customFormat="1" ht="15.6">
      <c r="B14" s="119" t="s">
        <v>268</v>
      </c>
      <c r="C14" s="87"/>
      <c r="D14" s="94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208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6" sqref="B1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213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2020-10-25T09:33:25Z</cp:lastPrinted>
  <dcterms:created xsi:type="dcterms:W3CDTF">2005-07-19T07:39:38Z</dcterms:created>
  <dcterms:modified xsi:type="dcterms:W3CDTF">2020-11-25T10:26:38Z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